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7400" windowHeight="11625" activeTab="0"/>
  </bookViews>
  <sheets>
    <sheet name="Main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<sst xmlns="http://schemas.openxmlformats.org/spreadsheetml/2006/main" count="50" uniqueCount="47">
  <si>
    <t>Mark Passingham</t>
  </si>
  <si>
    <t>Adrian Law</t>
  </si>
  <si>
    <t>Ken Woodhouse</t>
  </si>
  <si>
    <t>Alistair Oldman</t>
  </si>
  <si>
    <t>Dave Hodgson</t>
  </si>
  <si>
    <t>Alan Stringer</t>
  </si>
  <si>
    <t>Alex McMeekin</t>
  </si>
  <si>
    <t>Karl Pashley</t>
  </si>
  <si>
    <t>Dave Woods</t>
  </si>
  <si>
    <t>Roger Blake</t>
  </si>
  <si>
    <t>Jon Edison</t>
  </si>
  <si>
    <t>Mike Shellim</t>
  </si>
  <si>
    <t>John Phillips</t>
  </si>
  <si>
    <t>Mike Evans</t>
  </si>
  <si>
    <t>John Bennett</t>
  </si>
  <si>
    <t>John McCurdy</t>
  </si>
  <si>
    <t>Pete Bailey</t>
  </si>
  <si>
    <t>Vic Eldridge</t>
  </si>
  <si>
    <t>Martin Lucas</t>
  </si>
  <si>
    <t>Joe Cubitt</t>
  </si>
  <si>
    <t>Tom Noble</t>
  </si>
  <si>
    <t>Matt Herbert</t>
  </si>
  <si>
    <t>Mark Southall</t>
  </si>
  <si>
    <t>Jim Taylor</t>
  </si>
  <si>
    <t>Charlie Gray</t>
  </si>
  <si>
    <t>Greg Dakin</t>
  </si>
  <si>
    <t>Pete Burgess</t>
  </si>
  <si>
    <t>VRQ</t>
  </si>
  <si>
    <t>Andy Ellison</t>
  </si>
  <si>
    <t>Eric Morrey</t>
  </si>
  <si>
    <t>Rank</t>
  </si>
  <si>
    <t>normalised</t>
  </si>
  <si>
    <t>Pilot</t>
  </si>
  <si>
    <t>WL 2 - 11-Nov-01</t>
  </si>
  <si>
    <t>VRQ - 8-Mar-02</t>
  </si>
  <si>
    <t>BMFA 1 -  7 April 02</t>
  </si>
  <si>
    <t>BMFA 2 - 28 April 02</t>
  </si>
  <si>
    <t>Total</t>
  </si>
  <si>
    <t>Simon Atkinson</t>
  </si>
  <si>
    <t>Edwin Jenkins</t>
  </si>
  <si>
    <t>League</t>
  </si>
  <si>
    <t>Summary</t>
  </si>
  <si>
    <t>Breakdown</t>
  </si>
  <si>
    <t>England Viking Race Team Selection: Final Standings</t>
  </si>
  <si>
    <t>29th April 2002</t>
  </si>
  <si>
    <t>sort checks</t>
  </si>
  <si>
    <t>best 2 of 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</si>
</sst>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64" fontId="0" fillId="3" borderId="0" xfId="0" applyNumberFormat="1" applyFill="1" applyAlignment="1">
      <alignment/>
    </xf>
    <xf numFmtId="0" fontId="1" fillId="3" borderId="0" xfId="0" applyFont="1" applyFill="1" applyAlignment="1">
      <alignment/>
    </xf>
    <xf numFmtId="164" fontId="1" fillId="3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64" fontId="1" fillId="4" borderId="0" xfId="0" applyNumberFormat="1" applyFont="1" applyFill="1" applyAlignment="1">
      <alignment/>
    </xf>
    <xf numFmtId="164" fontId="0" fillId="4" borderId="0" xfId="0" applyNumberFormat="1" applyFont="1" applyFill="1" applyAlignment="1">
      <alignment/>
    </xf>
    <xf numFmtId="164" fontId="1" fillId="3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164" fontId="1" fillId="3" borderId="1" xfId="0" applyNumberFormat="1" applyFont="1" applyFill="1" applyBorder="1" applyAlignment="1">
      <alignment/>
    </xf>
    <xf numFmtId="164" fontId="1" fillId="3" borderId="1" xfId="0" applyNumberFormat="1" applyFont="1" applyFill="1" applyBorder="1" applyAlignment="1">
      <alignment horizontal="right"/>
    </xf>
    <xf numFmtId="0" fontId="3" fillId="5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7" borderId="0" xfId="0" applyFont="1" applyFill="1" applyAlignment="1">
      <alignment/>
    </xf>
    <xf numFmtId="1" fontId="1" fillId="2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0" fillId="8" borderId="2" xfId="0" applyFill="1" applyBorder="1" applyAlignment="1">
      <alignment/>
    </xf>
    <xf numFmtId="0" fontId="2" fillId="8" borderId="2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2" borderId="0" xfId="0" applyFont="1" applyFill="1" applyBorder="1" applyAlignment="1">
      <alignment/>
    </xf>
    <xf numFmtId="164" fontId="1" fillId="2" borderId="0" xfId="0" applyNumberFormat="1" applyFont="1" applyFill="1" applyBorder="1" applyAlignment="1">
      <alignment horizontal="right"/>
    </xf>
    <xf numFmtId="164" fontId="1" fillId="4" borderId="0" xfId="0" applyNumberFormat="1" applyFont="1" applyFill="1" applyBorder="1" applyAlignment="1">
      <alignment/>
    </xf>
    <xf numFmtId="164" fontId="1" fillId="3" borderId="0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164" fontId="0" fillId="3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0" fillId="2" borderId="1" xfId="0" applyNumberFormat="1" applyFill="1" applyBorder="1" applyAlignment="1">
      <alignment/>
    </xf>
    <xf numFmtId="0" fontId="2" fillId="2" borderId="0" xfId="0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164" fontId="1" fillId="2" borderId="4" xfId="0" applyNumberFormat="1" applyFont="1" applyFill="1" applyBorder="1" applyAlignment="1">
      <alignment horizontal="right"/>
    </xf>
    <xf numFmtId="164" fontId="0" fillId="2" borderId="4" xfId="0" applyNumberFormat="1" applyFill="1" applyBorder="1" applyAlignment="1">
      <alignment/>
    </xf>
    <xf numFmtId="1" fontId="2" fillId="2" borderId="0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/>
    </xf>
    <xf numFmtId="1" fontId="0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2" width="16.00390625" style="0" bestFit="1" customWidth="1"/>
    <col min="3" max="3" width="6.57421875" style="19" bestFit="1" customWidth="1"/>
    <col min="4" max="4" width="8.00390625" style="2" bestFit="1" customWidth="1"/>
    <col min="5" max="5" width="12.00390625" style="2" bestFit="1" customWidth="1"/>
    <col min="6" max="6" width="7.00390625" style="2" bestFit="1" customWidth="1"/>
    <col min="7" max="7" width="11.140625" style="2" bestFit="1" customWidth="1"/>
    <col min="8" max="8" width="11.8515625" style="2" customWidth="1"/>
    <col min="9" max="9" width="11.140625" style="2" bestFit="1" customWidth="1"/>
    <col min="10" max="10" width="7.8515625" style="2" bestFit="1" customWidth="1"/>
    <col min="11" max="11" width="12.8515625" style="2" customWidth="1"/>
    <col min="12" max="12" width="9.140625" style="2" customWidth="1"/>
    <col min="13" max="13" width="11.140625" style="2" bestFit="1" customWidth="1"/>
  </cols>
  <sheetData>
    <row r="1" spans="1:13" s="21" customFormat="1" ht="15.75">
      <c r="A1" s="20" t="s">
        <v>43</v>
      </c>
      <c r="B1" s="8"/>
      <c r="C1" s="1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21" customFormat="1" ht="12.75">
      <c r="A2" s="8" t="s">
        <v>44</v>
      </c>
      <c r="B2" s="8"/>
      <c r="C2" s="1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21" customFormat="1" ht="12.75">
      <c r="A3" s="8"/>
      <c r="B3" s="8"/>
      <c r="C3" s="1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22" customFormat="1" ht="15.75">
      <c r="A4" s="33" t="s">
        <v>41</v>
      </c>
      <c r="B4" s="8"/>
      <c r="C4" s="37"/>
      <c r="D4" s="34"/>
      <c r="E4" s="34"/>
      <c r="F4" s="34" t="s">
        <v>42</v>
      </c>
      <c r="G4" s="33"/>
      <c r="H4" s="34"/>
      <c r="I4" s="33"/>
      <c r="J4" s="34"/>
      <c r="K4" s="34"/>
      <c r="L4" s="34"/>
      <c r="M4" s="34"/>
    </row>
    <row r="5" spans="1:14" s="23" customFormat="1" ht="12.75">
      <c r="A5" s="25" t="s">
        <v>30</v>
      </c>
      <c r="B5" s="25" t="s">
        <v>32</v>
      </c>
      <c r="C5" s="38" t="s">
        <v>37</v>
      </c>
      <c r="D5" s="26" t="s">
        <v>27</v>
      </c>
      <c r="E5" s="35" t="s">
        <v>40</v>
      </c>
      <c r="F5" s="27" t="s">
        <v>34</v>
      </c>
      <c r="G5" s="27"/>
      <c r="H5" s="28" t="s">
        <v>33</v>
      </c>
      <c r="I5" s="29"/>
      <c r="J5" s="28" t="s">
        <v>35</v>
      </c>
      <c r="K5" s="29"/>
      <c r="L5" s="28" t="s">
        <v>36</v>
      </c>
      <c r="M5" s="13"/>
      <c r="N5" s="24"/>
    </row>
    <row r="6" spans="1:13" ht="12.75">
      <c r="A6" s="12"/>
      <c r="B6" s="8"/>
      <c r="C6" s="39"/>
      <c r="D6" s="4"/>
      <c r="E6" s="35" t="s">
        <v>46</v>
      </c>
      <c r="F6" s="9"/>
      <c r="G6" s="9"/>
      <c r="H6" s="7"/>
      <c r="I6" s="6"/>
      <c r="J6" s="7"/>
      <c r="K6" s="6"/>
      <c r="L6" s="7"/>
      <c r="M6" s="13"/>
    </row>
    <row r="7" spans="1:16" s="1" customFormat="1" ht="12.75">
      <c r="A7" s="12"/>
      <c r="B7" s="8"/>
      <c r="C7" s="40"/>
      <c r="D7" s="4"/>
      <c r="E7" s="36"/>
      <c r="F7" s="9"/>
      <c r="G7" s="9" t="s">
        <v>31</v>
      </c>
      <c r="H7" s="7"/>
      <c r="I7" s="11" t="s">
        <v>31</v>
      </c>
      <c r="J7" s="7"/>
      <c r="K7" s="11" t="s">
        <v>31</v>
      </c>
      <c r="L7" s="7"/>
      <c r="M7" s="14" t="s">
        <v>31</v>
      </c>
      <c r="P7" s="31" t="s">
        <v>45</v>
      </c>
    </row>
    <row r="8" spans="1:17" ht="12.75">
      <c r="A8" s="8">
        <f>RANK(C8,$C$8:$C$38)</f>
        <v>1</v>
      </c>
      <c r="B8" s="15" t="s">
        <v>6</v>
      </c>
      <c r="C8" s="39">
        <f>D8+E8</f>
        <v>2921.7487365585334</v>
      </c>
      <c r="D8" s="4">
        <f>G8</f>
        <v>1000</v>
      </c>
      <c r="E8" s="32">
        <f>I8+K8+M8-MIN(I8,K8,M8)</f>
        <v>1921.7487365585334</v>
      </c>
      <c r="F8" s="10">
        <v>4000</v>
      </c>
      <c r="G8" s="9">
        <f aca="true" t="shared" si="0" ref="G8:G38">F8:F38/MAX(F$8:F$38)*1000</f>
        <v>1000</v>
      </c>
      <c r="H8" s="5">
        <v>3690.1</v>
      </c>
      <c r="I8" s="7">
        <f aca="true" t="shared" si="1" ref="I8:I38">H8:H38/MAX(H$8:H$38)*1000</f>
        <v>958.4177445327515</v>
      </c>
      <c r="J8" s="5">
        <v>4663.1</v>
      </c>
      <c r="K8" s="7">
        <f aca="true" t="shared" si="2" ref="K8:K38">J8:J38/MAX(J$8:J$38)*1000</f>
        <v>963.3309920257819</v>
      </c>
      <c r="L8" s="5">
        <v>3506.3</v>
      </c>
      <c r="M8" s="13">
        <f aca="true" t="shared" si="3" ref="M8:M38">L8:L38/MAX(L$8:L$38)*1000</f>
        <v>940.2536805127243</v>
      </c>
      <c r="O8">
        <v>1</v>
      </c>
      <c r="P8">
        <v>2921.7487365585334</v>
      </c>
      <c r="Q8" s="2">
        <f>P8-C8</f>
        <v>0</v>
      </c>
    </row>
    <row r="9" spans="1:17" ht="12.75">
      <c r="A9" s="8">
        <f>RANK(C9,$C$8:$C$38)</f>
        <v>2</v>
      </c>
      <c r="B9" s="15" t="s">
        <v>12</v>
      </c>
      <c r="C9" s="39">
        <f>D9+E9</f>
        <v>2832.577175211678</v>
      </c>
      <c r="D9" s="4">
        <f>G9</f>
        <v>843.2</v>
      </c>
      <c r="E9" s="32">
        <f>I9+K9+M9-MIN(I9,K9,M9)</f>
        <v>1989.3771752116777</v>
      </c>
      <c r="F9" s="10">
        <v>3372.8</v>
      </c>
      <c r="G9" s="9">
        <f t="shared" si="0"/>
        <v>843.2</v>
      </c>
      <c r="H9" s="5">
        <v>3809.3</v>
      </c>
      <c r="I9" s="7">
        <f t="shared" si="1"/>
        <v>989.3771752116775</v>
      </c>
      <c r="J9" s="5">
        <v>4578.4</v>
      </c>
      <c r="K9" s="7">
        <f t="shared" si="2"/>
        <v>945.8331611783661</v>
      </c>
      <c r="L9" s="30">
        <v>3729.1</v>
      </c>
      <c r="M9" s="13">
        <f t="shared" si="3"/>
        <v>1000</v>
      </c>
      <c r="O9">
        <v>2</v>
      </c>
      <c r="P9">
        <v>2832.577175211678</v>
      </c>
      <c r="Q9" s="2">
        <f>P9-C9</f>
        <v>0</v>
      </c>
    </row>
    <row r="10" spans="1:17" ht="12.75">
      <c r="A10" s="8">
        <f>RANK(C10,$C$8:$C$38)</f>
        <v>3</v>
      </c>
      <c r="B10" s="15" t="s">
        <v>15</v>
      </c>
      <c r="C10" s="39">
        <f>D10+E10</f>
        <v>2810.478893687348</v>
      </c>
      <c r="D10" s="4">
        <f>G10</f>
        <v>892.85</v>
      </c>
      <c r="E10" s="32">
        <f>I10+K10+M10-MIN(I10,K10,M10)</f>
        <v>1917.628893687348</v>
      </c>
      <c r="F10" s="10">
        <v>3571.4</v>
      </c>
      <c r="G10" s="9">
        <f t="shared" si="0"/>
        <v>892.85</v>
      </c>
      <c r="H10" s="5">
        <v>3417.4</v>
      </c>
      <c r="I10" s="7">
        <f t="shared" si="1"/>
        <v>887.5902550516856</v>
      </c>
      <c r="J10" s="5">
        <v>4632.3</v>
      </c>
      <c r="K10" s="7">
        <f t="shared" si="2"/>
        <v>956.9681444449035</v>
      </c>
      <c r="L10" s="5">
        <v>3582.4</v>
      </c>
      <c r="M10" s="13">
        <f t="shared" si="3"/>
        <v>960.6607492424446</v>
      </c>
      <c r="O10">
        <v>3</v>
      </c>
      <c r="P10">
        <v>2810.478893687348</v>
      </c>
      <c r="Q10" s="2">
        <f>P10-C10</f>
        <v>0</v>
      </c>
    </row>
    <row r="11" spans="1:17" ht="12.75">
      <c r="A11" s="8">
        <f>RANK(C11,$C$8:$C$38)</f>
        <v>4</v>
      </c>
      <c r="B11" s="16" t="s">
        <v>0</v>
      </c>
      <c r="C11" s="39">
        <f>D11+E11</f>
        <v>2749.6994668989787</v>
      </c>
      <c r="D11" s="4">
        <f>G11</f>
        <v>860.1</v>
      </c>
      <c r="E11" s="32">
        <f>I11+K11+M11-MIN(I11,K11,M11)</f>
        <v>1889.5994668989786</v>
      </c>
      <c r="F11" s="10">
        <v>3440.4</v>
      </c>
      <c r="G11" s="9">
        <f t="shared" si="0"/>
        <v>860.1</v>
      </c>
      <c r="H11" s="5">
        <v>3607.6</v>
      </c>
      <c r="I11" s="7">
        <f>H11:H41/MAX(H$8:H$38)*1000</f>
        <v>936.9902862188978</v>
      </c>
      <c r="J11" s="5">
        <v>4611.2</v>
      </c>
      <c r="K11" s="7">
        <f>J11:J41/MAX(J$8:J$38)*1000</f>
        <v>952.6091806800808</v>
      </c>
      <c r="L11" s="5">
        <v>1482.1</v>
      </c>
      <c r="M11" s="13">
        <f>L11:L41/MAX(L$8:L$38)*1000</f>
        <v>397.44174197527553</v>
      </c>
      <c r="O11">
        <v>4</v>
      </c>
      <c r="P11">
        <v>2749.6994668989787</v>
      </c>
      <c r="Q11" s="2">
        <f>P11-C11</f>
        <v>0</v>
      </c>
    </row>
    <row r="12" spans="1:17" ht="12.75">
      <c r="A12" s="8">
        <f>RANK(C12,$C$8:$C$38)</f>
        <v>5</v>
      </c>
      <c r="B12" s="16" t="s">
        <v>22</v>
      </c>
      <c r="C12" s="39">
        <f>D12+E12</f>
        <v>2742.4329980539014</v>
      </c>
      <c r="D12" s="4">
        <f>G12</f>
        <v>871.55</v>
      </c>
      <c r="E12" s="32">
        <f>I12+K12+M12-MIN(I12,K12,M12)</f>
        <v>1870.8829980539017</v>
      </c>
      <c r="F12" s="10">
        <v>3486.2</v>
      </c>
      <c r="G12" s="9">
        <f t="shared" si="0"/>
        <v>871.55</v>
      </c>
      <c r="H12" s="5"/>
      <c r="I12" s="7">
        <f t="shared" si="1"/>
        <v>0</v>
      </c>
      <c r="J12" s="5">
        <v>4460.8</v>
      </c>
      <c r="K12" s="7">
        <f t="shared" si="2"/>
        <v>921.5386522331942</v>
      </c>
      <c r="L12" s="5">
        <v>3540.2</v>
      </c>
      <c r="M12" s="13">
        <f t="shared" si="3"/>
        <v>949.3443458207074</v>
      </c>
      <c r="O12">
        <v>5</v>
      </c>
      <c r="P12">
        <v>2742.4329980539014</v>
      </c>
      <c r="Q12" s="2">
        <f>P12-C12</f>
        <v>0</v>
      </c>
    </row>
    <row r="13" spans="1:17" ht="12.75">
      <c r="A13" s="8">
        <f>RANK(C13,$C$8:$C$38)</f>
        <v>6</v>
      </c>
      <c r="B13" s="16" t="s">
        <v>14</v>
      </c>
      <c r="C13" s="39">
        <f>D13+E13</f>
        <v>2727.03661502565</v>
      </c>
      <c r="D13" s="4">
        <f>G13</f>
        <v>816.65</v>
      </c>
      <c r="E13" s="32">
        <f>I13+K13+M13-MIN(I13,K13,M13)</f>
        <v>1910.38661502565</v>
      </c>
      <c r="F13" s="10">
        <v>3266.6</v>
      </c>
      <c r="G13" s="9">
        <f t="shared" si="0"/>
        <v>816.65</v>
      </c>
      <c r="H13" s="5">
        <v>3738.2</v>
      </c>
      <c r="I13" s="7">
        <f t="shared" si="1"/>
        <v>970.9106020466469</v>
      </c>
      <c r="J13" s="5">
        <v>4149</v>
      </c>
      <c r="K13" s="7">
        <f t="shared" si="2"/>
        <v>857.1251497748212</v>
      </c>
      <c r="L13" s="5">
        <v>3503.4</v>
      </c>
      <c r="M13" s="13">
        <f t="shared" si="3"/>
        <v>939.476012979003</v>
      </c>
      <c r="O13">
        <v>6</v>
      </c>
      <c r="P13">
        <v>2727.03661502565</v>
      </c>
      <c r="Q13" s="2">
        <f>P13-C13</f>
        <v>0</v>
      </c>
    </row>
    <row r="14" spans="1:17" ht="12.75">
      <c r="A14" s="8">
        <f>RANK(C14,$C$8:$C$38)</f>
        <v>7</v>
      </c>
      <c r="B14" s="17" t="s">
        <v>25</v>
      </c>
      <c r="C14" s="39">
        <f>D14+E14</f>
        <v>2724.255067576627</v>
      </c>
      <c r="D14" s="4">
        <f>G14</f>
        <v>807.975</v>
      </c>
      <c r="E14" s="32">
        <f>I14+K14+M14-MIN(I14,K14,M14)</f>
        <v>1916.280067576627</v>
      </c>
      <c r="F14" s="10">
        <v>3231.9</v>
      </c>
      <c r="G14" s="9">
        <f t="shared" si="0"/>
        <v>807.975</v>
      </c>
      <c r="H14" s="5"/>
      <c r="I14" s="7">
        <f t="shared" si="1"/>
        <v>0</v>
      </c>
      <c r="J14" s="30">
        <v>4840.6</v>
      </c>
      <c r="K14" s="7">
        <f t="shared" si="2"/>
        <v>1000</v>
      </c>
      <c r="L14" s="5">
        <v>3416.9</v>
      </c>
      <c r="M14" s="13">
        <f t="shared" si="3"/>
        <v>916.2800675766272</v>
      </c>
      <c r="O14">
        <v>7</v>
      </c>
      <c r="P14">
        <v>2724.255067576627</v>
      </c>
      <c r="Q14" s="2">
        <f>P14-C14</f>
        <v>0</v>
      </c>
    </row>
    <row r="15" spans="1:17" ht="12.75">
      <c r="A15" s="8">
        <f>RANK(C15,$C$8:$C$38)</f>
        <v>8</v>
      </c>
      <c r="B15" s="17" t="s">
        <v>8</v>
      </c>
      <c r="C15" s="39">
        <f>D15+E15</f>
        <v>2648.071863504182</v>
      </c>
      <c r="D15" s="4">
        <f>G15</f>
        <v>846.1</v>
      </c>
      <c r="E15" s="32">
        <f>I15+K15+M15-MIN(I15,K15,M15)</f>
        <v>1801.971863504182</v>
      </c>
      <c r="F15" s="10">
        <v>3384.4</v>
      </c>
      <c r="G15" s="9">
        <f t="shared" si="0"/>
        <v>846.1</v>
      </c>
      <c r="H15" s="5">
        <v>3563</v>
      </c>
      <c r="I15" s="7">
        <f t="shared" si="1"/>
        <v>925.4064723910446</v>
      </c>
      <c r="J15" s="5">
        <v>4190</v>
      </c>
      <c r="K15" s="7">
        <f t="shared" si="2"/>
        <v>865.5951741519646</v>
      </c>
      <c r="L15" s="5">
        <v>3268.8</v>
      </c>
      <c r="M15" s="13">
        <f t="shared" si="3"/>
        <v>876.5653911131373</v>
      </c>
      <c r="O15">
        <v>8</v>
      </c>
      <c r="P15">
        <v>2648.071863504182</v>
      </c>
      <c r="Q15" s="2">
        <f>P15-C15</f>
        <v>0</v>
      </c>
    </row>
    <row r="16" spans="1:17" ht="12.75">
      <c r="A16" s="8">
        <f>RANK(C16,$C$8:$C$38)</f>
        <v>9</v>
      </c>
      <c r="B16" s="17" t="s">
        <v>13</v>
      </c>
      <c r="C16" s="39">
        <f>D16+E16</f>
        <v>2629.2123663187035</v>
      </c>
      <c r="D16" s="4">
        <f>G16</f>
        <v>740.625</v>
      </c>
      <c r="E16" s="32">
        <f>I16+K16+M16-MIN(I16,K16,M16)</f>
        <v>1888.5873663187035</v>
      </c>
      <c r="F16" s="10">
        <v>2962.5</v>
      </c>
      <c r="G16" s="9">
        <f t="shared" si="0"/>
        <v>740.625</v>
      </c>
      <c r="H16" s="5">
        <v>3711.4</v>
      </c>
      <c r="I16" s="7">
        <f t="shared" si="1"/>
        <v>963.9499246792375</v>
      </c>
      <c r="J16" s="5">
        <v>4475.8</v>
      </c>
      <c r="K16" s="7">
        <f t="shared" si="2"/>
        <v>924.6374416394661</v>
      </c>
      <c r="L16" s="5">
        <v>3364</v>
      </c>
      <c r="M16" s="13">
        <f t="shared" si="3"/>
        <v>902.0943391166769</v>
      </c>
      <c r="O16">
        <v>9</v>
      </c>
      <c r="P16">
        <v>2629.2123663187035</v>
      </c>
      <c r="Q16" s="2">
        <f>P16-C16</f>
        <v>0</v>
      </c>
    </row>
    <row r="17" spans="1:17" ht="12.75">
      <c r="A17" s="8">
        <f>RANK(C17,$C$8:$C$38)</f>
        <v>10</v>
      </c>
      <c r="B17" s="3" t="s">
        <v>10</v>
      </c>
      <c r="C17" s="39">
        <f>D17+E17</f>
        <v>2612.967724042474</v>
      </c>
      <c r="D17" s="4">
        <f>G17</f>
        <v>734.275</v>
      </c>
      <c r="E17" s="32">
        <f>I17+K17+M17-MIN(I17,K17,M17)</f>
        <v>1878.6927240424739</v>
      </c>
      <c r="F17" s="10">
        <v>2937.1</v>
      </c>
      <c r="G17" s="9">
        <f t="shared" si="0"/>
        <v>734.275</v>
      </c>
      <c r="H17" s="30">
        <v>3850.2</v>
      </c>
      <c r="I17" s="7">
        <f t="shared" si="1"/>
        <v>1000</v>
      </c>
      <c r="J17" s="5">
        <v>4253.4</v>
      </c>
      <c r="K17" s="7">
        <f t="shared" si="2"/>
        <v>878.6927240424739</v>
      </c>
      <c r="L17" s="5">
        <v>2306.9</v>
      </c>
      <c r="M17" s="13">
        <f t="shared" si="3"/>
        <v>618.6211150143467</v>
      </c>
      <c r="O17">
        <v>10</v>
      </c>
      <c r="P17">
        <v>2612.967724042474</v>
      </c>
      <c r="Q17" s="2">
        <f>P17-C17</f>
        <v>0</v>
      </c>
    </row>
    <row r="18" spans="1:17" ht="12.75">
      <c r="A18" s="8">
        <f>RANK(C18,$C$8:$C$38)</f>
        <v>11</v>
      </c>
      <c r="B18" s="3" t="s">
        <v>16</v>
      </c>
      <c r="C18" s="39">
        <f>D18+E18</f>
        <v>2571.2015525042775</v>
      </c>
      <c r="D18" s="4">
        <f>G18</f>
        <v>774.15</v>
      </c>
      <c r="E18" s="32">
        <f>I18+K18+M18-MIN(I18,K18,M18)</f>
        <v>1797.0515525042774</v>
      </c>
      <c r="F18" s="10">
        <v>3096.6</v>
      </c>
      <c r="G18" s="9">
        <f t="shared" si="0"/>
        <v>774.15</v>
      </c>
      <c r="H18" s="5">
        <v>3588.6</v>
      </c>
      <c r="I18" s="7">
        <f t="shared" si="1"/>
        <v>932.0554776375254</v>
      </c>
      <c r="J18" s="5">
        <v>4187.1</v>
      </c>
      <c r="K18" s="7">
        <f t="shared" si="2"/>
        <v>864.9960748667521</v>
      </c>
      <c r="L18" s="5">
        <v>3168.3</v>
      </c>
      <c r="M18" s="13">
        <f t="shared" si="3"/>
        <v>849.6151886514173</v>
      </c>
      <c r="O18">
        <v>11</v>
      </c>
      <c r="P18">
        <v>2571.2015525042775</v>
      </c>
      <c r="Q18" s="2">
        <f>P18-C18</f>
        <v>0</v>
      </c>
    </row>
    <row r="19" spans="1:17" ht="12.75">
      <c r="A19" s="8">
        <f>RANK(C19,$C$8:$C$38)</f>
        <v>12</v>
      </c>
      <c r="B19" s="3" t="s">
        <v>7</v>
      </c>
      <c r="C19" s="39">
        <f>D19+E19</f>
        <v>2520.0562544934783</v>
      </c>
      <c r="D19" s="4">
        <f>G19</f>
        <v>754.375</v>
      </c>
      <c r="E19" s="32">
        <f>I19+K19+M19-MIN(I19,K19,M19)</f>
        <v>1765.6812544934783</v>
      </c>
      <c r="F19" s="10">
        <v>3017.5</v>
      </c>
      <c r="G19" s="9">
        <f t="shared" si="0"/>
        <v>754.375</v>
      </c>
      <c r="H19" s="5">
        <v>3640.3</v>
      </c>
      <c r="I19" s="7">
        <f t="shared" si="1"/>
        <v>945.4833515142071</v>
      </c>
      <c r="J19" s="5"/>
      <c r="K19" s="7">
        <f t="shared" si="2"/>
        <v>0</v>
      </c>
      <c r="L19" s="5">
        <v>3058.6</v>
      </c>
      <c r="M19" s="13">
        <f t="shared" si="3"/>
        <v>820.1979029792711</v>
      </c>
      <c r="O19">
        <v>12</v>
      </c>
      <c r="P19">
        <v>2520.0562544934783</v>
      </c>
      <c r="Q19" s="2">
        <f>P19-C19</f>
        <v>0</v>
      </c>
    </row>
    <row r="20" spans="1:17" ht="12.75">
      <c r="A20" s="8">
        <f>RANK(C20,$C$8:$C$38)</f>
        <v>13</v>
      </c>
      <c r="B20" s="3" t="s">
        <v>3</v>
      </c>
      <c r="C20" s="39">
        <f>D20+E20</f>
        <v>2509.4759370864945</v>
      </c>
      <c r="D20" s="4">
        <f>G20</f>
        <v>743.6</v>
      </c>
      <c r="E20" s="32">
        <f>I20+K20+M20-MIN(I20,K20,M20)</f>
        <v>1765.8759370864946</v>
      </c>
      <c r="F20" s="10">
        <v>2974.4</v>
      </c>
      <c r="G20" s="9">
        <f t="shared" si="0"/>
        <v>743.6</v>
      </c>
      <c r="H20" s="5">
        <v>3312</v>
      </c>
      <c r="I20" s="7">
        <f t="shared" si="1"/>
        <v>860.2150537634409</v>
      </c>
      <c r="J20" s="5">
        <v>2811.8</v>
      </c>
      <c r="K20" s="7">
        <f t="shared" si="2"/>
        <v>580.8784035036979</v>
      </c>
      <c r="L20" s="5">
        <v>3377.3</v>
      </c>
      <c r="M20" s="13">
        <f t="shared" si="3"/>
        <v>905.6608833230539</v>
      </c>
      <c r="O20">
        <v>13</v>
      </c>
      <c r="P20">
        <v>2509.4759370864945</v>
      </c>
      <c r="Q20" s="2">
        <f>P20-C20</f>
        <v>0</v>
      </c>
    </row>
    <row r="21" spans="1:17" ht="12.75">
      <c r="A21" s="8">
        <f>RANK(C21,$C$8:$C$38)</f>
        <v>14</v>
      </c>
      <c r="B21" s="3" t="s">
        <v>4</v>
      </c>
      <c r="C21" s="39">
        <f>D21+E21</f>
        <v>2417.5234219846516</v>
      </c>
      <c r="D21" s="4">
        <f>G21</f>
        <v>819.6</v>
      </c>
      <c r="E21" s="32">
        <f>I21+K21+M21-MIN(I21,K21,M21)</f>
        <v>1597.9234219846517</v>
      </c>
      <c r="F21" s="10">
        <v>3278.4</v>
      </c>
      <c r="G21" s="9">
        <f t="shared" si="0"/>
        <v>819.6</v>
      </c>
      <c r="H21" s="5">
        <v>3770.2</v>
      </c>
      <c r="I21" s="7">
        <f t="shared" si="1"/>
        <v>979.2218586047478</v>
      </c>
      <c r="J21" s="5"/>
      <c r="K21" s="7">
        <f t="shared" si="2"/>
        <v>0</v>
      </c>
      <c r="L21" s="5">
        <v>2307.2</v>
      </c>
      <c r="M21" s="13">
        <f t="shared" si="3"/>
        <v>618.701563379904</v>
      </c>
      <c r="O21">
        <v>14</v>
      </c>
      <c r="P21">
        <v>2417.5234219846516</v>
      </c>
      <c r="Q21" s="2">
        <f>P21-C21</f>
        <v>0</v>
      </c>
    </row>
    <row r="22" spans="1:17" ht="12.75">
      <c r="A22" s="8">
        <f>RANK(C22,$C$8:$C$38)</f>
        <v>15</v>
      </c>
      <c r="B22" s="3" t="s">
        <v>39</v>
      </c>
      <c r="C22" s="39">
        <f>D22+E22</f>
        <v>2417.1673832790952</v>
      </c>
      <c r="D22" s="4">
        <f>G22</f>
        <v>678.1</v>
      </c>
      <c r="E22" s="32">
        <f>I22+K22+M22-MIN(I22,K22,M22)</f>
        <v>1739.0673832790953</v>
      </c>
      <c r="F22" s="10">
        <v>2712.4</v>
      </c>
      <c r="G22" s="9">
        <f t="shared" si="0"/>
        <v>678.1</v>
      </c>
      <c r="H22" s="5">
        <v>3089.9</v>
      </c>
      <c r="I22" s="7">
        <f t="shared" si="1"/>
        <v>802.529738714872</v>
      </c>
      <c r="J22" s="5">
        <v>4193.2</v>
      </c>
      <c r="K22" s="7">
        <f t="shared" si="2"/>
        <v>866.2562492253026</v>
      </c>
      <c r="L22" s="5">
        <v>3254.8</v>
      </c>
      <c r="M22" s="13">
        <f t="shared" si="3"/>
        <v>872.8111340537931</v>
      </c>
      <c r="O22">
        <v>15</v>
      </c>
      <c r="P22">
        <v>2417.1673832790952</v>
      </c>
      <c r="Q22" s="2">
        <f>P22-C22</f>
        <v>0</v>
      </c>
    </row>
    <row r="23" spans="1:17" ht="12.75">
      <c r="A23" s="8">
        <f>RANK(C23,$C$8:$C$38)</f>
        <v>16</v>
      </c>
      <c r="B23" s="3" t="s">
        <v>17</v>
      </c>
      <c r="C23" s="39">
        <f>D23+E23</f>
        <v>2305.3248992276367</v>
      </c>
      <c r="D23" s="4">
        <f>G23</f>
        <v>671.95</v>
      </c>
      <c r="E23" s="32">
        <f>I23+K23+M23-MIN(I23,K23,M23)</f>
        <v>1633.374899227637</v>
      </c>
      <c r="F23" s="10">
        <v>2687.8</v>
      </c>
      <c r="G23" s="9">
        <f t="shared" si="0"/>
        <v>671.95</v>
      </c>
      <c r="H23" s="5">
        <v>3143.8</v>
      </c>
      <c r="I23" s="7">
        <f t="shared" si="1"/>
        <v>816.5290114799232</v>
      </c>
      <c r="J23" s="5">
        <v>3821.5</v>
      </c>
      <c r="K23" s="7">
        <f t="shared" si="2"/>
        <v>789.4682477378838</v>
      </c>
      <c r="L23" s="5">
        <v>3046.1</v>
      </c>
      <c r="M23" s="13">
        <f t="shared" si="3"/>
        <v>816.845887747714</v>
      </c>
      <c r="O23">
        <v>16</v>
      </c>
      <c r="P23">
        <v>2305.3248992276367</v>
      </c>
      <c r="Q23" s="2">
        <f>P23-C23</f>
        <v>0</v>
      </c>
    </row>
    <row r="24" spans="1:17" ht="12.75">
      <c r="A24" s="8">
        <f>RANK(C24,$C$8:$C$38)</f>
        <v>17</v>
      </c>
      <c r="B24" s="3" t="s">
        <v>11</v>
      </c>
      <c r="C24" s="39">
        <f>D24+E24</f>
        <v>2217.3141803393337</v>
      </c>
      <c r="D24" s="4">
        <f>G24</f>
        <v>381.7</v>
      </c>
      <c r="E24" s="32">
        <f>I24+K24+M24-MIN(I24,K24,M24)</f>
        <v>1835.6141803393339</v>
      </c>
      <c r="F24" s="10">
        <v>1526.8</v>
      </c>
      <c r="G24" s="9">
        <f t="shared" si="0"/>
        <v>381.7</v>
      </c>
      <c r="H24" s="5">
        <v>3815.5</v>
      </c>
      <c r="I24" s="7">
        <f t="shared" si="1"/>
        <v>990.9874811698094</v>
      </c>
      <c r="J24" s="5">
        <v>4088.5</v>
      </c>
      <c r="K24" s="7">
        <f t="shared" si="2"/>
        <v>844.6266991695244</v>
      </c>
      <c r="L24" s="5">
        <v>2895.8</v>
      </c>
      <c r="M24" s="13">
        <f t="shared" si="3"/>
        <v>776.5412566034701</v>
      </c>
      <c r="O24">
        <v>17</v>
      </c>
      <c r="P24">
        <v>2217.3141803393337</v>
      </c>
      <c r="Q24" s="2">
        <f>P24-C24</f>
        <v>0</v>
      </c>
    </row>
    <row r="25" spans="1:17" ht="12.75">
      <c r="A25" s="8">
        <f>RANK(C25,$C$8:$C$38)</f>
        <v>18</v>
      </c>
      <c r="B25" s="3" t="s">
        <v>2</v>
      </c>
      <c r="C25" s="39">
        <f>D25+E25</f>
        <v>1947.8657914211003</v>
      </c>
      <c r="D25" s="4">
        <f>G25</f>
        <v>0</v>
      </c>
      <c r="E25" s="32">
        <f>I25+K25+M25-MIN(I25,K25,M25)</f>
        <v>1947.8657914211003</v>
      </c>
      <c r="F25" s="10"/>
      <c r="G25" s="9">
        <f t="shared" si="0"/>
        <v>0</v>
      </c>
      <c r="H25" s="5">
        <v>3825.2</v>
      </c>
      <c r="I25" s="7">
        <f t="shared" si="1"/>
        <v>993.5068308139837</v>
      </c>
      <c r="J25" s="5">
        <v>4514.3</v>
      </c>
      <c r="K25" s="7">
        <f t="shared" si="2"/>
        <v>932.5910011155642</v>
      </c>
      <c r="L25" s="5">
        <v>3558.9</v>
      </c>
      <c r="M25" s="13">
        <f t="shared" si="3"/>
        <v>954.358960607117</v>
      </c>
      <c r="O25">
        <v>18</v>
      </c>
      <c r="P25">
        <v>1947.8657914211003</v>
      </c>
      <c r="Q25" s="2">
        <f>P25-C25</f>
        <v>0</v>
      </c>
    </row>
    <row r="26" spans="1:17" ht="12.75">
      <c r="A26" s="8">
        <f>RANK(C26,$C$8:$C$38)</f>
        <v>19</v>
      </c>
      <c r="B26" s="3" t="s">
        <v>19</v>
      </c>
      <c r="C26" s="39">
        <f>D26+E26</f>
        <v>1867.3038878414104</v>
      </c>
      <c r="D26" s="4">
        <f>G26</f>
        <v>0</v>
      </c>
      <c r="E26" s="32">
        <f>I26+K26+M26-MIN(I26,K26,M26)</f>
        <v>1867.3038878414104</v>
      </c>
      <c r="F26" s="10"/>
      <c r="G26" s="9">
        <f t="shared" si="0"/>
        <v>0</v>
      </c>
      <c r="H26" s="5">
        <v>3355.4</v>
      </c>
      <c r="I26" s="7">
        <f t="shared" si="1"/>
        <v>871.4871954703652</v>
      </c>
      <c r="J26" s="5">
        <v>4440.1</v>
      </c>
      <c r="K26" s="7">
        <f t="shared" si="2"/>
        <v>917.262322852539</v>
      </c>
      <c r="L26" s="5">
        <v>3542.8</v>
      </c>
      <c r="M26" s="13">
        <f t="shared" si="3"/>
        <v>950.0415649888714</v>
      </c>
      <c r="O26">
        <v>19</v>
      </c>
      <c r="P26">
        <v>1867.3038878414104</v>
      </c>
      <c r="Q26" s="2">
        <f>P26-C26</f>
        <v>0</v>
      </c>
    </row>
    <row r="27" spans="1:17" ht="12.75">
      <c r="A27" s="8">
        <f>RANK(C27,$C$8:$C$38)</f>
        <v>20</v>
      </c>
      <c r="B27" s="3" t="s">
        <v>1</v>
      </c>
      <c r="C27" s="39">
        <f>D27+E27</f>
        <v>1788.8432113563915</v>
      </c>
      <c r="D27" s="4">
        <f>G27</f>
        <v>0</v>
      </c>
      <c r="E27" s="32">
        <f>I27+K27+M27-MIN(I27,K27,M27)</f>
        <v>1788.8432113563915</v>
      </c>
      <c r="F27" s="10"/>
      <c r="G27" s="9">
        <f t="shared" si="0"/>
        <v>0</v>
      </c>
      <c r="H27" s="5">
        <v>3494.9</v>
      </c>
      <c r="I27" s="7">
        <f t="shared" si="1"/>
        <v>907.7190795283364</v>
      </c>
      <c r="J27" s="5">
        <v>3949.4</v>
      </c>
      <c r="K27" s="7">
        <f t="shared" si="2"/>
        <v>815.8905920753625</v>
      </c>
      <c r="L27" s="5">
        <v>3285.8</v>
      </c>
      <c r="M27" s="13">
        <f t="shared" si="3"/>
        <v>881.124131828055</v>
      </c>
      <c r="O27">
        <v>20</v>
      </c>
      <c r="P27">
        <v>1788.8432113563915</v>
      </c>
      <c r="Q27" s="2">
        <f>P27-C27</f>
        <v>0</v>
      </c>
    </row>
    <row r="28" spans="1:17" ht="12.75">
      <c r="A28" s="8">
        <f>RANK(C28,$C$8:$C$38)</f>
        <v>21</v>
      </c>
      <c r="B28" s="3" t="s">
        <v>28</v>
      </c>
      <c r="C28" s="39">
        <f>D28+E28</f>
        <v>1731.3510954385777</v>
      </c>
      <c r="D28" s="4">
        <f>G28</f>
        <v>810.7</v>
      </c>
      <c r="E28" s="32">
        <f>I28+K28+M28-MIN(I28,K28,M28)</f>
        <v>920.6510954385776</v>
      </c>
      <c r="F28" s="10">
        <v>3242.8</v>
      </c>
      <c r="G28" s="9">
        <f t="shared" si="0"/>
        <v>810.7</v>
      </c>
      <c r="H28" s="5"/>
      <c r="I28" s="7">
        <f t="shared" si="1"/>
        <v>0</v>
      </c>
      <c r="J28" s="5"/>
      <c r="K28" s="7">
        <f t="shared" si="2"/>
        <v>0</v>
      </c>
      <c r="L28" s="5">
        <v>3433.2</v>
      </c>
      <c r="M28" s="13">
        <f t="shared" si="3"/>
        <v>920.6510954385776</v>
      </c>
      <c r="O28">
        <v>21</v>
      </c>
      <c r="P28">
        <v>1731.3510954385777</v>
      </c>
      <c r="Q28" s="2">
        <f>P28-C28</f>
        <v>0</v>
      </c>
    </row>
    <row r="29" spans="1:17" ht="12.75">
      <c r="A29" s="8">
        <f>RANK(C29,$C$8:$C$38)</f>
        <v>22</v>
      </c>
      <c r="B29" s="3" t="s">
        <v>26</v>
      </c>
      <c r="C29" s="39">
        <f>D29+E29</f>
        <v>1625.7650554084862</v>
      </c>
      <c r="D29" s="4">
        <f>G29</f>
        <v>0</v>
      </c>
      <c r="E29" s="32">
        <f>I29+K29+M29-MIN(I29,K29,M29)</f>
        <v>1625.7650554084862</v>
      </c>
      <c r="F29" s="10"/>
      <c r="G29" s="9">
        <f t="shared" si="0"/>
        <v>0</v>
      </c>
      <c r="H29" s="5"/>
      <c r="I29" s="7">
        <f t="shared" si="1"/>
        <v>0</v>
      </c>
      <c r="J29" s="5">
        <v>3938.5</v>
      </c>
      <c r="K29" s="7">
        <f t="shared" si="2"/>
        <v>813.6388051068049</v>
      </c>
      <c r="L29" s="5">
        <v>3028.5</v>
      </c>
      <c r="M29" s="13">
        <f t="shared" si="3"/>
        <v>812.1262503016814</v>
      </c>
      <c r="O29">
        <v>22</v>
      </c>
      <c r="P29">
        <v>1625.7650554084862</v>
      </c>
      <c r="Q29" s="2">
        <f>P29-C29</f>
        <v>0</v>
      </c>
    </row>
    <row r="30" spans="1:17" ht="12.75">
      <c r="A30" s="8">
        <f>RANK(C30,$C$8:$C$38)</f>
        <v>23</v>
      </c>
      <c r="B30" s="3" t="s">
        <v>20</v>
      </c>
      <c r="C30" s="39">
        <f>D30+E30</f>
        <v>1608.4588075422712</v>
      </c>
      <c r="D30" s="4">
        <f>G30</f>
        <v>0</v>
      </c>
      <c r="E30" s="32">
        <f>I30+K30+M30-MIN(I30,K30,M30)</f>
        <v>1608.4588075422712</v>
      </c>
      <c r="F30" s="10"/>
      <c r="G30" s="9">
        <f t="shared" si="0"/>
        <v>0</v>
      </c>
      <c r="H30" s="5"/>
      <c r="I30" s="7">
        <f t="shared" si="1"/>
        <v>0</v>
      </c>
      <c r="J30" s="5">
        <v>3812.8</v>
      </c>
      <c r="K30" s="7">
        <f t="shared" si="2"/>
        <v>787.670949882246</v>
      </c>
      <c r="L30" s="5">
        <v>3060.8</v>
      </c>
      <c r="M30" s="13">
        <f t="shared" si="3"/>
        <v>820.7878576600252</v>
      </c>
      <c r="O30">
        <v>23</v>
      </c>
      <c r="P30">
        <v>1608.4588075422712</v>
      </c>
      <c r="Q30" s="2">
        <f>P30-C30</f>
        <v>0</v>
      </c>
    </row>
    <row r="31" spans="1:17" ht="12.75">
      <c r="A31" s="8">
        <f>RANK(C31,$C$8:$C$38)</f>
        <v>24</v>
      </c>
      <c r="B31" s="3" t="s">
        <v>24</v>
      </c>
      <c r="C31" s="39">
        <f>D31+E31</f>
        <v>1605.6586002465472</v>
      </c>
      <c r="D31" s="4">
        <f>G31</f>
        <v>0</v>
      </c>
      <c r="E31" s="32">
        <f>I31+K31+M31-MIN(I31,K31,M31)</f>
        <v>1605.6586002465472</v>
      </c>
      <c r="F31" s="10"/>
      <c r="G31" s="9">
        <f t="shared" si="0"/>
        <v>0</v>
      </c>
      <c r="H31" s="5"/>
      <c r="I31" s="7">
        <f t="shared" si="1"/>
        <v>0</v>
      </c>
      <c r="J31" s="5">
        <v>3809.5</v>
      </c>
      <c r="K31" s="7">
        <f t="shared" si="2"/>
        <v>786.9892162128662</v>
      </c>
      <c r="L31" s="5">
        <v>3052.9</v>
      </c>
      <c r="M31" s="13">
        <f t="shared" si="3"/>
        <v>818.669384033681</v>
      </c>
      <c r="O31">
        <v>24</v>
      </c>
      <c r="P31">
        <v>1605.6586002465472</v>
      </c>
      <c r="Q31" s="2">
        <f>P31-C31</f>
        <v>0</v>
      </c>
    </row>
    <row r="32" spans="1:17" ht="12.75">
      <c r="A32" s="8">
        <f>RANK(C32,$C$8:$C$38)</f>
        <v>25</v>
      </c>
      <c r="B32" s="3" t="s">
        <v>9</v>
      </c>
      <c r="C32" s="39">
        <f>D32+E32</f>
        <v>1599.912433403479</v>
      </c>
      <c r="D32" s="4">
        <f>G32</f>
        <v>0</v>
      </c>
      <c r="E32" s="32">
        <f>I32+K32+M32-MIN(I32,K32,M32)</f>
        <v>1599.912433403479</v>
      </c>
      <c r="F32" s="10"/>
      <c r="G32" s="9">
        <f t="shared" si="0"/>
        <v>0</v>
      </c>
      <c r="H32" s="5">
        <v>3238.7</v>
      </c>
      <c r="I32" s="7">
        <f t="shared" si="1"/>
        <v>841.177081710041</v>
      </c>
      <c r="J32" s="5"/>
      <c r="K32" s="7">
        <f t="shared" si="2"/>
        <v>0</v>
      </c>
      <c r="L32" s="5">
        <v>2829.4</v>
      </c>
      <c r="M32" s="13">
        <f t="shared" si="3"/>
        <v>758.7353516934381</v>
      </c>
      <c r="O32">
        <v>25</v>
      </c>
      <c r="P32">
        <v>1599.912433403479</v>
      </c>
      <c r="Q32" s="2">
        <f>P32-C32</f>
        <v>0</v>
      </c>
    </row>
    <row r="33" spans="1:17" ht="12.75">
      <c r="A33" s="8">
        <f>RANK(C33,$C$8:$C$38)</f>
        <v>26</v>
      </c>
      <c r="B33" s="3" t="s">
        <v>38</v>
      </c>
      <c r="C33" s="39">
        <f>D33+E33</f>
        <v>1469.1358946424034</v>
      </c>
      <c r="D33" s="4">
        <f>G33</f>
        <v>0</v>
      </c>
      <c r="E33" s="32">
        <f>I33+K33+M33-MIN(I33,K33,M33)</f>
        <v>1469.1358946424034</v>
      </c>
      <c r="F33" s="10"/>
      <c r="G33" s="9">
        <f t="shared" si="0"/>
        <v>0</v>
      </c>
      <c r="H33" s="5"/>
      <c r="I33" s="7">
        <f t="shared" si="1"/>
        <v>0</v>
      </c>
      <c r="J33" s="5">
        <v>3475.5</v>
      </c>
      <c r="K33" s="7">
        <f t="shared" si="2"/>
        <v>717.9895054332108</v>
      </c>
      <c r="L33" s="5">
        <v>2801.1</v>
      </c>
      <c r="M33" s="13">
        <f t="shared" si="3"/>
        <v>751.1463892091925</v>
      </c>
      <c r="O33">
        <v>26</v>
      </c>
      <c r="P33">
        <v>1469.1358946424034</v>
      </c>
      <c r="Q33" s="2">
        <f>P33-C33</f>
        <v>0</v>
      </c>
    </row>
    <row r="34" spans="1:17" ht="12.75">
      <c r="A34" s="8">
        <f>RANK(C34,$C$8:$C$38)</f>
        <v>27</v>
      </c>
      <c r="B34" s="3" t="s">
        <v>29</v>
      </c>
      <c r="C34" s="39">
        <f>D34+E34</f>
        <v>1364.599290713577</v>
      </c>
      <c r="D34" s="4">
        <f>G34</f>
        <v>763.65</v>
      </c>
      <c r="E34" s="32">
        <f>I34+K34+M34-MIN(I34,K34,M34)</f>
        <v>600.949290713577</v>
      </c>
      <c r="F34" s="10">
        <v>3054.6</v>
      </c>
      <c r="G34" s="9">
        <f t="shared" si="0"/>
        <v>763.65</v>
      </c>
      <c r="H34" s="5"/>
      <c r="I34" s="7">
        <f t="shared" si="1"/>
        <v>0</v>
      </c>
      <c r="J34" s="5"/>
      <c r="K34" s="7">
        <f t="shared" si="2"/>
        <v>0</v>
      </c>
      <c r="L34" s="5">
        <v>2241</v>
      </c>
      <c r="M34" s="13">
        <f t="shared" si="3"/>
        <v>600.949290713577</v>
      </c>
      <c r="O34">
        <v>27</v>
      </c>
      <c r="P34">
        <v>1364.599290713577</v>
      </c>
      <c r="Q34" s="2">
        <f>P34-C34</f>
        <v>0</v>
      </c>
    </row>
    <row r="35" spans="1:17" ht="12.75">
      <c r="A35" s="8">
        <f>RANK(C35,$C$8:$C$38)</f>
        <v>28</v>
      </c>
      <c r="B35" s="3" t="s">
        <v>18</v>
      </c>
      <c r="C35" s="39">
        <f>D35+E35</f>
        <v>1056.0767266260582</v>
      </c>
      <c r="D35" s="4">
        <f>G35</f>
        <v>0</v>
      </c>
      <c r="E35" s="32">
        <f>I35+K35+M35-MIN(I35,K35,M35)</f>
        <v>1056.0767266260582</v>
      </c>
      <c r="F35" s="10"/>
      <c r="G35" s="9">
        <f t="shared" si="0"/>
        <v>0</v>
      </c>
      <c r="H35" s="5">
        <v>3356.9</v>
      </c>
      <c r="I35" s="7">
        <f t="shared" si="1"/>
        <v>871.8767856215262</v>
      </c>
      <c r="J35" s="5"/>
      <c r="K35" s="7">
        <f t="shared" si="2"/>
        <v>0</v>
      </c>
      <c r="L35" s="5">
        <v>686.9</v>
      </c>
      <c r="M35" s="13">
        <f t="shared" si="3"/>
        <v>184.19994100453192</v>
      </c>
      <c r="O35">
        <v>28</v>
      </c>
      <c r="P35">
        <v>1056.0767266260582</v>
      </c>
      <c r="Q35" s="2">
        <f>P35-C35</f>
        <v>0</v>
      </c>
    </row>
    <row r="36" spans="1:17" ht="12.75">
      <c r="A36" s="8">
        <f>RANK(C36,$C$8:$C$38)</f>
        <v>29</v>
      </c>
      <c r="B36" s="3" t="s">
        <v>5</v>
      </c>
      <c r="C36" s="39">
        <f>D36+E36</f>
        <v>918.341904316659</v>
      </c>
      <c r="D36" s="4">
        <f>G36</f>
        <v>0</v>
      </c>
      <c r="E36" s="32">
        <f>I36+K36+M36-MIN(I36,K36,M36)</f>
        <v>918.341904316659</v>
      </c>
      <c r="F36" s="10"/>
      <c r="G36" s="9">
        <f t="shared" si="0"/>
        <v>0</v>
      </c>
      <c r="H36" s="5">
        <v>3535.8</v>
      </c>
      <c r="I36" s="7">
        <f t="shared" si="1"/>
        <v>918.341904316659</v>
      </c>
      <c r="J36" s="5"/>
      <c r="K36" s="7">
        <f t="shared" si="2"/>
        <v>0</v>
      </c>
      <c r="L36" s="5">
        <v>0</v>
      </c>
      <c r="M36" s="13">
        <f t="shared" si="3"/>
        <v>0</v>
      </c>
      <c r="O36">
        <v>29</v>
      </c>
      <c r="P36">
        <v>918.341904316659</v>
      </c>
      <c r="Q36" s="2">
        <f>P36-C36</f>
        <v>0</v>
      </c>
    </row>
    <row r="37" spans="1:17" ht="12.75">
      <c r="A37" s="8">
        <f>RANK(C37,$C$8:$C$38)</f>
        <v>30</v>
      </c>
      <c r="B37" s="3" t="s">
        <v>23</v>
      </c>
      <c r="C37" s="39">
        <f>D37+E37</f>
        <v>818.7827955212164</v>
      </c>
      <c r="D37" s="4">
        <f>G37</f>
        <v>0</v>
      </c>
      <c r="E37" s="32">
        <f>I37+K37+M37-MIN(I37,K37,M37)</f>
        <v>818.7827955212164</v>
      </c>
      <c r="F37" s="10"/>
      <c r="G37" s="9">
        <f t="shared" si="0"/>
        <v>0</v>
      </c>
      <c r="H37" s="5"/>
      <c r="I37" s="7">
        <f t="shared" si="1"/>
        <v>0</v>
      </c>
      <c r="J37" s="5">
        <v>3963.4</v>
      </c>
      <c r="K37" s="7">
        <f t="shared" si="2"/>
        <v>818.7827955212164</v>
      </c>
      <c r="L37" s="5">
        <v>0</v>
      </c>
      <c r="M37" s="13">
        <f t="shared" si="3"/>
        <v>0</v>
      </c>
      <c r="O37">
        <v>30</v>
      </c>
      <c r="P37">
        <v>818.7827955212164</v>
      </c>
      <c r="Q37" s="2">
        <f>P37-C37</f>
        <v>0</v>
      </c>
    </row>
    <row r="38" spans="1:17" ht="12.75">
      <c r="A38" s="8">
        <f>RANK(C38,$C$8:$C$38)</f>
        <v>31</v>
      </c>
      <c r="B38" s="3" t="s">
        <v>21</v>
      </c>
      <c r="C38" s="39">
        <f>D38+E38</f>
        <v>738.1729537660619</v>
      </c>
      <c r="D38" s="4">
        <f>G38</f>
        <v>0</v>
      </c>
      <c r="E38" s="32">
        <f>I38+K38+M38-MIN(I38,K38,M38)</f>
        <v>738.1729537660619</v>
      </c>
      <c r="F38" s="10"/>
      <c r="G38" s="9">
        <f t="shared" si="0"/>
        <v>0</v>
      </c>
      <c r="H38" s="5"/>
      <c r="I38" s="7">
        <f t="shared" si="1"/>
        <v>0</v>
      </c>
      <c r="J38" s="5">
        <v>3573.2</v>
      </c>
      <c r="K38" s="7">
        <f t="shared" si="2"/>
        <v>738.1729537660619</v>
      </c>
      <c r="L38" s="5">
        <v>0</v>
      </c>
      <c r="M38" s="13">
        <f t="shared" si="3"/>
        <v>0</v>
      </c>
      <c r="O38">
        <v>31</v>
      </c>
      <c r="P38">
        <v>738.1729537660619</v>
      </c>
      <c r="Q38" s="2">
        <f>P38-C38</f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Viewport Systems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Shellim</dc:creator>
  <cp:keywords/>
  <dc:description/>
  <cp:lastModifiedBy>Michael Shellim</cp:lastModifiedBy>
  <dcterms:created xsi:type="dcterms:W3CDTF">2002-04-08T11:16:05Z</dcterms:created>
  <dcterms:modified xsi:type="dcterms:W3CDTF">2002-04-29T13:06:26Z</dcterms:modified>
  <cp:category/>
  <cp:version/>
  <cp:contentType/>
  <cp:contentStatus/>
</cp:coreProperties>
</file>