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20" windowHeight="12405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<sst xmlns="http://schemas.openxmlformats.org/spreadsheetml/2006/main" count="86" uniqueCount="49">
  <si>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Rank</t>
  </si>
  <si>
    <t>Pilot</t>
  </si>
  <si>
    <t>Mark Redsell</t>
  </si>
  <si>
    <t>Keith Wood</t>
  </si>
  <si>
    <t>Jack Cubitt</t>
  </si>
  <si>
    <t>Phil Taylor</t>
  </si>
  <si>
    <t>Mike Shellim</t>
  </si>
  <si>
    <t>Scott Edwards</t>
  </si>
  <si>
    <t>Ian Davis</t>
  </si>
  <si>
    <t>Tony Robertson</t>
  </si>
  <si>
    <t>Martin Lucas</t>
  </si>
  <si>
    <t>Joel West</t>
  </si>
  <si>
    <t>Graham Reed</t>
  </si>
  <si>
    <t>Joe Cubitt</t>
  </si>
  <si>
    <t>Discard 2</t>
  </si>
  <si>
    <t>Discard 1</t>
  </si>
  <si>
    <t xml:space="preserve">FAI Total </t>
  </si>
  <si>
    <t>English Open F3F 2-3 August 2008</t>
  </si>
  <si>
    <t>Ch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</si>
  <si>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</si>
  <si>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</si>
  <si>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</si>
  <si>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</si>
  <si>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</si>
  <si>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</si>
  <si>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</si>
  <si>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</si>
  <si>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</si>
  <si>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</si>
  <si>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</si>
  <si>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</si>
  <si>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</si>
  <si>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</si>
  <si>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</si>
  <si>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</si>
  <si>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</si>
  <si>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</si>
  <si>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Round 19</t>
  </si>
  <si>
    <t>Round 20</t>
  </si>
  <si>
    <t>Round 21</t>
  </si>
  <si>
    <t>2.4ghz</t>
  </si>
  <si>
    <t>FAI scores</t>
  </si>
  <si>
    <t>[Discard 2 check]</t>
  </si>
  <si>
    <t>Times (seconds)</t>
  </si>
  <si>
    <t>FAI less discards</t>
  </si>
  <si>
    <t>Total Discards</t>
  </si>
  <si>
    <t>FTD 44.05 (Graham Reed, R16)</t>
  </si>
  <si>
    <t>Summary</t>
  </si>
  <si>
    <t>Rank in Round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</si>
</sst>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" fontId="3" fillId="2" borderId="0" applyFont="0" applyFill="0" applyBorder="0" applyAlignment="0" applyProtection="0"/>
    <xf numFmtId="2" fontId="3" fillId="2" borderId="0" applyFont="0" applyFill="0" applyBorder="0" applyAlignment="0">
      <protection hidden="1"/>
    </xf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2" fontId="8" fillId="4" borderId="0" xfId="0" applyNumberFormat="1" applyFont="1" applyFill="1" applyBorder="1" applyAlignment="1">
      <alignment/>
    </xf>
    <xf numFmtId="0" fontId="8" fillId="5" borderId="0" xfId="0" applyFont="1" applyFill="1" applyBorder="1" applyAlignment="1">
      <alignment/>
    </xf>
    <xf numFmtId="2" fontId="8" fillId="5" borderId="0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RawTimeFormat" xfId="22"/>
    <cellStyle name="TimeFormat" xfId="23"/>
  </cellStyles>
  <dxfs count="3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8000"/>
        </patternFill>
      </fill>
      <border/>
    </dxf>
    <dxf>
      <font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2"/>
  <sheetViews>
    <sheetView tabSelected="1" workbookViewId="0" topLeftCell="A1">
      <pane xSplit="2" ySplit="3" topLeftCell="C16" activePane="bottomRight" state="frozen"/>
      <selection pane="topLeft" activeCell="A1" sqref="A1"/>
      <selection pane="topRight" activeCell="J1" sqref="J1"/>
      <selection pane="bottomLeft" activeCell="A28" sqref="A28"/>
      <selection pane="bottomRight" activeCell="A1" sqref="A1"/>
    </sheetView>
  </sheetViews>
  <sheetFormatPr defaultColWidth="9.140625" defaultRowHeight="12.75"/>
  <cols>
    <col min="1" max="1" width="9.140625" style="2" customWidth="1"/>
    <col min="2" max="2" width="14.140625" style="2" customWidth="1"/>
    <col min="3" max="16384" width="9.140625" style="2" customWidth="1"/>
  </cols>
  <sheetData>
    <row r="1" spans="1:10" ht="11.25">
      <c r="A1" s="1" t="s">
        <v>17</v>
      </c>
      <c r="J1" s="3"/>
    </row>
    <row r="2" spans="2:10" ht="11.25">
      <c r="B2" s="1"/>
      <c r="J2" s="3"/>
    </row>
    <row r="3" spans="2:24" ht="11.25">
      <c r="B3" s="4" t="s">
        <v>1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4" t="s">
        <v>32</v>
      </c>
      <c r="R3" s="4" t="s">
        <v>33</v>
      </c>
      <c r="S3" s="4" t="s">
        <v>34</v>
      </c>
      <c r="T3" s="4" t="s">
        <v>35</v>
      </c>
      <c r="U3" s="4" t="s">
        <v>36</v>
      </c>
      <c r="V3" s="4" t="s">
        <v>37</v>
      </c>
      <c r="W3" s="4" t="s">
        <v>38</v>
      </c>
      <c r="X3" s="4" t="s">
        <v>39</v>
      </c>
    </row>
    <row r="4" ht="11.25">
      <c r="A4" s="1" t="s">
        <v>43</v>
      </c>
    </row>
    <row r="5" spans="1:24" ht="11.25">
      <c r="A5" s="2">
        <v>1</v>
      </c>
      <c r="B5" s="2" t="s">
        <v>2</v>
      </c>
      <c r="C5" s="3">
        <v>81</v>
      </c>
      <c r="D5" s="10">
        <v>60.03</v>
      </c>
      <c r="E5" s="5">
        <v>65.52</v>
      </c>
      <c r="F5" s="5">
        <v>58</v>
      </c>
      <c r="G5" s="5">
        <v>61.35</v>
      </c>
      <c r="H5" s="5">
        <v>58.74</v>
      </c>
      <c r="I5" s="5">
        <v>67.33</v>
      </c>
      <c r="J5" s="5">
        <v>64.47</v>
      </c>
      <c r="K5" s="5">
        <v>60.65</v>
      </c>
      <c r="L5" s="5">
        <v>60.22</v>
      </c>
      <c r="M5" s="5">
        <v>58.76</v>
      </c>
      <c r="N5" s="5">
        <v>60.7</v>
      </c>
      <c r="O5" s="5">
        <v>52.55</v>
      </c>
      <c r="P5" s="5">
        <v>50.1</v>
      </c>
      <c r="Q5" s="5">
        <v>49.94</v>
      </c>
      <c r="R5" s="5">
        <v>48.16</v>
      </c>
      <c r="S5" s="5">
        <v>52.31</v>
      </c>
      <c r="T5" s="5">
        <v>51.23</v>
      </c>
      <c r="U5" s="5">
        <v>53.27</v>
      </c>
      <c r="V5" s="5">
        <v>45.1</v>
      </c>
      <c r="W5" s="5">
        <v>51.92</v>
      </c>
      <c r="X5" s="5">
        <v>56.53</v>
      </c>
    </row>
    <row r="6" spans="1:24" ht="11.25">
      <c r="A6" s="2">
        <v>2</v>
      </c>
      <c r="B6" s="2" t="s">
        <v>3</v>
      </c>
      <c r="C6" s="3">
        <v>82</v>
      </c>
      <c r="D6" s="10">
        <v>61.96</v>
      </c>
      <c r="E6" s="5">
        <v>64.42</v>
      </c>
      <c r="F6" s="5">
        <v>59.34</v>
      </c>
      <c r="G6" s="5">
        <v>54.58</v>
      </c>
      <c r="H6" s="5">
        <v>55.65</v>
      </c>
      <c r="I6" s="5">
        <v>58.64</v>
      </c>
      <c r="J6" s="5">
        <v>63.3</v>
      </c>
      <c r="K6" s="5">
        <v>62.4</v>
      </c>
      <c r="L6" s="5">
        <v>58.31</v>
      </c>
      <c r="M6" s="5">
        <v>60.09</v>
      </c>
      <c r="N6" s="5">
        <v>50.31</v>
      </c>
      <c r="O6" s="5">
        <v>51.98</v>
      </c>
      <c r="P6" s="5">
        <v>57.83</v>
      </c>
      <c r="Q6" s="5">
        <v>59.13</v>
      </c>
      <c r="R6" s="5">
        <v>56.7</v>
      </c>
      <c r="S6" s="5">
        <v>55.67</v>
      </c>
      <c r="T6" s="5">
        <v>47.78</v>
      </c>
      <c r="U6" s="5">
        <v>51.78</v>
      </c>
      <c r="V6" s="5">
        <v>54.33</v>
      </c>
      <c r="W6" s="11">
        <v>56.3</v>
      </c>
      <c r="X6" s="5">
        <v>54.15</v>
      </c>
    </row>
    <row r="7" spans="1:24" ht="11.25">
      <c r="A7" s="2">
        <v>3</v>
      </c>
      <c r="B7" s="2" t="s">
        <v>4</v>
      </c>
      <c r="C7" s="3">
        <v>59</v>
      </c>
      <c r="D7" s="10">
        <v>78.59</v>
      </c>
      <c r="E7" s="5">
        <v>108.02</v>
      </c>
      <c r="F7" s="5">
        <v>66.4</v>
      </c>
      <c r="G7" s="5">
        <v>63.62</v>
      </c>
      <c r="H7" s="5">
        <v>65.39</v>
      </c>
      <c r="I7" s="5">
        <v>65.21</v>
      </c>
      <c r="J7" s="5">
        <v>57.65</v>
      </c>
      <c r="K7" s="5">
        <v>74.29</v>
      </c>
      <c r="L7" s="5">
        <v>70.35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1.25">
      <c r="A8" s="2">
        <v>4</v>
      </c>
      <c r="B8" s="2" t="s">
        <v>5</v>
      </c>
      <c r="C8" s="3">
        <v>67</v>
      </c>
      <c r="D8" s="10">
        <v>62.45</v>
      </c>
      <c r="E8" s="5">
        <v>69.05</v>
      </c>
      <c r="F8" s="5">
        <v>68.76</v>
      </c>
      <c r="G8" s="5">
        <v>66</v>
      </c>
      <c r="H8" s="5">
        <v>71.52</v>
      </c>
      <c r="I8" s="5">
        <v>68.89</v>
      </c>
      <c r="J8" s="5">
        <v>62.78</v>
      </c>
      <c r="K8" s="5">
        <v>70.82</v>
      </c>
      <c r="L8" s="5">
        <v>62.95</v>
      </c>
      <c r="M8" s="5">
        <v>77.28</v>
      </c>
      <c r="N8" s="5">
        <v>56.36</v>
      </c>
      <c r="O8" s="5">
        <v>63.12</v>
      </c>
      <c r="P8" s="5">
        <v>62.07</v>
      </c>
      <c r="Q8" s="5">
        <v>59.83</v>
      </c>
      <c r="R8" s="5">
        <v>65.51</v>
      </c>
      <c r="S8" s="5">
        <v>61.59</v>
      </c>
      <c r="T8" s="5">
        <v>55.43</v>
      </c>
      <c r="U8" s="5">
        <v>58.9</v>
      </c>
      <c r="V8" s="5">
        <v>61.15</v>
      </c>
      <c r="W8" s="5">
        <v>59.14</v>
      </c>
      <c r="X8" s="5">
        <v>58.32</v>
      </c>
    </row>
    <row r="9" spans="1:24" ht="11.25">
      <c r="A9" s="2">
        <v>5</v>
      </c>
      <c r="B9" s="2" t="s">
        <v>6</v>
      </c>
      <c r="C9" s="3">
        <v>64</v>
      </c>
      <c r="D9" s="10">
        <v>54.83</v>
      </c>
      <c r="E9" s="5">
        <v>55.85</v>
      </c>
      <c r="F9" s="5">
        <v>58.7</v>
      </c>
      <c r="G9" s="5">
        <v>56.96</v>
      </c>
      <c r="H9" s="5">
        <v>68.88</v>
      </c>
      <c r="I9" s="5">
        <v>58.91</v>
      </c>
      <c r="J9" s="5">
        <v>62.39</v>
      </c>
      <c r="K9" s="5">
        <v>63.14</v>
      </c>
      <c r="L9" s="5">
        <v>57.62</v>
      </c>
      <c r="M9" s="5">
        <v>61.62</v>
      </c>
      <c r="N9" s="5">
        <v>60.58</v>
      </c>
      <c r="O9" s="5">
        <v>51.72</v>
      </c>
      <c r="P9" s="5">
        <v>56.39</v>
      </c>
      <c r="Q9" s="5">
        <v>52.62</v>
      </c>
      <c r="R9" s="5">
        <v>54.71</v>
      </c>
      <c r="S9" s="5">
        <v>49.75</v>
      </c>
      <c r="T9" s="5">
        <v>57.21</v>
      </c>
      <c r="U9" s="5">
        <v>56.54</v>
      </c>
      <c r="V9" s="5">
        <v>54.11</v>
      </c>
      <c r="W9" s="5">
        <v>58.71</v>
      </c>
      <c r="X9" s="5">
        <v>56.92</v>
      </c>
    </row>
    <row r="10" spans="1:24" ht="11.25">
      <c r="A10" s="2">
        <v>6</v>
      </c>
      <c r="B10" s="2" t="s">
        <v>7</v>
      </c>
      <c r="C10" s="3">
        <v>80</v>
      </c>
      <c r="D10" s="10">
        <v>86.86</v>
      </c>
      <c r="E10" s="5">
        <v>69.35</v>
      </c>
      <c r="F10" s="5">
        <v>71.63</v>
      </c>
      <c r="G10" s="5">
        <v>60.72</v>
      </c>
      <c r="H10" s="5">
        <v>67.93</v>
      </c>
      <c r="I10" s="5">
        <v>74.29</v>
      </c>
      <c r="J10" s="5">
        <v>70.53</v>
      </c>
      <c r="K10" s="5">
        <v>73.62</v>
      </c>
      <c r="L10" s="5">
        <v>70.56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1.25">
      <c r="A11" s="2">
        <v>7</v>
      </c>
      <c r="B11" s="2" t="s">
        <v>8</v>
      </c>
      <c r="C11" s="3">
        <v>72</v>
      </c>
      <c r="D11" s="10">
        <v>65.85</v>
      </c>
      <c r="E11" s="5">
        <v>68.26</v>
      </c>
      <c r="F11" s="5">
        <v>58.56</v>
      </c>
      <c r="G11" s="5">
        <v>55.81</v>
      </c>
      <c r="H11" s="5">
        <v>65.59</v>
      </c>
      <c r="I11" s="5">
        <v>61.84</v>
      </c>
      <c r="J11" s="5">
        <v>61.14</v>
      </c>
      <c r="K11" s="5">
        <v>64.06</v>
      </c>
      <c r="L11" s="5">
        <v>74.87</v>
      </c>
      <c r="M11" s="5">
        <v>64.24</v>
      </c>
      <c r="N11" s="5">
        <v>61.86</v>
      </c>
      <c r="O11" s="5">
        <v>57.03</v>
      </c>
      <c r="P11" s="5">
        <v>53.92</v>
      </c>
      <c r="Q11" s="5">
        <v>58.53</v>
      </c>
      <c r="R11" s="5">
        <v>61.88</v>
      </c>
      <c r="S11" s="5">
        <v>52.3</v>
      </c>
      <c r="T11" s="5">
        <v>51.4</v>
      </c>
      <c r="U11" s="5">
        <v>59.54</v>
      </c>
      <c r="V11" s="5">
        <v>55.27</v>
      </c>
      <c r="W11" s="5">
        <v>64.25</v>
      </c>
      <c r="X11" s="5">
        <v>59.82</v>
      </c>
    </row>
    <row r="12" spans="1:24" ht="11.25">
      <c r="A12" s="2">
        <v>8</v>
      </c>
      <c r="B12" s="2" t="s">
        <v>9</v>
      </c>
      <c r="C12" s="3">
        <v>62</v>
      </c>
      <c r="D12" s="10">
        <v>72.81</v>
      </c>
      <c r="E12" s="5">
        <v>65.55</v>
      </c>
      <c r="F12" s="5">
        <v>66.25</v>
      </c>
      <c r="G12" s="5">
        <v>63.13</v>
      </c>
      <c r="H12" s="5">
        <v>70.83</v>
      </c>
      <c r="I12" s="5">
        <v>70.43</v>
      </c>
      <c r="J12" s="5">
        <v>71.74</v>
      </c>
      <c r="K12" s="5">
        <v>82.06</v>
      </c>
      <c r="L12" s="5">
        <v>73.89</v>
      </c>
      <c r="M12" s="5">
        <v>64.28</v>
      </c>
      <c r="N12" s="5">
        <v>68.8</v>
      </c>
      <c r="O12" s="5">
        <v>70.17</v>
      </c>
      <c r="P12" s="5">
        <v>66.04</v>
      </c>
      <c r="Q12" s="5">
        <v>67.93</v>
      </c>
      <c r="R12" s="5">
        <v>65.03</v>
      </c>
      <c r="S12" s="5">
        <v>63.72</v>
      </c>
      <c r="T12" s="5">
        <v>65.02</v>
      </c>
      <c r="U12" s="5">
        <v>56.15</v>
      </c>
      <c r="V12" s="5">
        <v>63.18</v>
      </c>
      <c r="W12" s="5">
        <v>66.65</v>
      </c>
      <c r="X12" s="5">
        <v>62.66</v>
      </c>
    </row>
    <row r="13" spans="1:24" ht="11.25">
      <c r="A13" s="2">
        <v>9</v>
      </c>
      <c r="B13" s="2" t="s">
        <v>10</v>
      </c>
      <c r="C13" s="3">
        <v>70</v>
      </c>
      <c r="D13" s="10">
        <v>71.67</v>
      </c>
      <c r="E13" s="5">
        <v>55.46</v>
      </c>
      <c r="F13" s="5">
        <v>57.17</v>
      </c>
      <c r="G13" s="5">
        <v>56.9</v>
      </c>
      <c r="H13" s="5">
        <v>63.03</v>
      </c>
      <c r="I13" s="5">
        <v>75.11</v>
      </c>
      <c r="J13" s="5">
        <v>72.9</v>
      </c>
      <c r="K13" s="5">
        <v>73.64</v>
      </c>
      <c r="L13" s="5">
        <v>64.43</v>
      </c>
      <c r="M13" s="5">
        <v>68.63</v>
      </c>
      <c r="N13" s="5">
        <v>56.03</v>
      </c>
      <c r="O13" s="5">
        <v>55.46</v>
      </c>
      <c r="P13" s="5">
        <v>56.08</v>
      </c>
      <c r="Q13" s="5">
        <v>63.97</v>
      </c>
      <c r="R13" s="5">
        <v>59.5</v>
      </c>
      <c r="S13" s="5">
        <v>47.03</v>
      </c>
      <c r="T13" s="5">
        <v>54.54</v>
      </c>
      <c r="U13" s="5">
        <v>53.9</v>
      </c>
      <c r="V13" s="5">
        <v>59.69</v>
      </c>
      <c r="W13" s="11">
        <v>54.75</v>
      </c>
      <c r="X13" s="5">
        <v>60.94</v>
      </c>
    </row>
    <row r="14" spans="1:24" ht="11.25">
      <c r="A14" s="2">
        <v>10</v>
      </c>
      <c r="B14" s="2" t="s">
        <v>11</v>
      </c>
      <c r="C14" s="3">
        <v>84</v>
      </c>
      <c r="D14" s="10">
        <v>63.76</v>
      </c>
      <c r="E14" s="5">
        <v>61.36</v>
      </c>
      <c r="F14" s="5">
        <v>55.25</v>
      </c>
      <c r="G14" s="5">
        <v>54.75</v>
      </c>
      <c r="H14" s="5">
        <v>59.45</v>
      </c>
      <c r="I14" s="11">
        <v>61.3</v>
      </c>
      <c r="J14" s="5">
        <v>67.43</v>
      </c>
      <c r="K14" s="5">
        <v>56.04</v>
      </c>
      <c r="L14" s="5">
        <v>62.8</v>
      </c>
      <c r="M14" s="5">
        <v>58.51</v>
      </c>
      <c r="N14" s="5">
        <v>54.15</v>
      </c>
      <c r="O14" s="5">
        <v>58.09</v>
      </c>
      <c r="P14" s="5">
        <v>48.84</v>
      </c>
      <c r="Q14" s="5">
        <v>61.64</v>
      </c>
      <c r="R14" s="5">
        <v>52.03</v>
      </c>
      <c r="S14" s="5">
        <v>56.77</v>
      </c>
      <c r="T14" s="5">
        <v>57.41</v>
      </c>
      <c r="U14" s="5">
        <v>57.39</v>
      </c>
      <c r="V14" s="5">
        <v>56.73</v>
      </c>
      <c r="W14" s="5">
        <v>51.99</v>
      </c>
      <c r="X14" s="5">
        <v>60.28</v>
      </c>
    </row>
    <row r="15" spans="1:24" ht="11.25">
      <c r="A15" s="2">
        <v>11</v>
      </c>
      <c r="B15" s="2" t="s">
        <v>12</v>
      </c>
      <c r="C15" s="3" t="s">
        <v>40</v>
      </c>
      <c r="D15" s="10">
        <v>67.31</v>
      </c>
      <c r="E15" s="5">
        <v>49.59</v>
      </c>
      <c r="F15" s="5">
        <v>61.57</v>
      </c>
      <c r="G15" s="5">
        <v>54.04</v>
      </c>
      <c r="H15" s="5">
        <v>58.55</v>
      </c>
      <c r="I15" s="5">
        <v>68.65</v>
      </c>
      <c r="J15" s="5">
        <v>63.59</v>
      </c>
      <c r="K15" s="5">
        <v>72.6</v>
      </c>
      <c r="L15" s="5">
        <v>58.24</v>
      </c>
      <c r="M15" s="5">
        <v>68.63</v>
      </c>
      <c r="N15" s="5">
        <v>53.49</v>
      </c>
      <c r="O15" s="5">
        <v>59.16</v>
      </c>
      <c r="P15" s="5">
        <v>54.58</v>
      </c>
      <c r="Q15" s="5">
        <v>57.82</v>
      </c>
      <c r="R15" s="5">
        <v>51.07</v>
      </c>
      <c r="S15" s="5">
        <v>44.05</v>
      </c>
      <c r="T15" s="5">
        <v>49.02</v>
      </c>
      <c r="U15" s="5">
        <v>52.68</v>
      </c>
      <c r="V15" s="5">
        <v>53.99</v>
      </c>
      <c r="W15" s="5">
        <v>51.04</v>
      </c>
      <c r="X15" s="5">
        <v>57.13</v>
      </c>
    </row>
    <row r="16" spans="1:24" ht="11.25">
      <c r="A16" s="2">
        <v>12</v>
      </c>
      <c r="B16" s="2" t="s">
        <v>13</v>
      </c>
      <c r="C16" s="3">
        <v>59</v>
      </c>
      <c r="D16" s="10">
        <v>78.27</v>
      </c>
      <c r="E16" s="5">
        <v>51.69</v>
      </c>
      <c r="F16" s="5">
        <v>53.27</v>
      </c>
      <c r="G16" s="5">
        <v>56.67</v>
      </c>
      <c r="H16" s="5">
        <v>69.45</v>
      </c>
      <c r="I16" s="5">
        <v>65.06</v>
      </c>
      <c r="J16" s="5">
        <v>59.92</v>
      </c>
      <c r="K16" s="5">
        <v>58.37</v>
      </c>
      <c r="L16" s="5">
        <v>63.63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9" ht="11.25">
      <c r="A19" s="1" t="s">
        <v>41</v>
      </c>
    </row>
    <row r="20" spans="2:24" ht="11.25">
      <c r="B20" s="2" t="s">
        <v>2</v>
      </c>
      <c r="D20" s="2">
        <f aca="true" t="shared" si="0" ref="D20:D31">IF(D5&lt;&gt;0,ROUND(1000*MIN(D$5:D$16)/D5,2),0)</f>
        <v>913.38</v>
      </c>
      <c r="E20" s="2">
        <f aca="true" t="shared" si="1" ref="E20:X31">IF(E5&lt;&gt;0,ROUND(1000*MIN(E$5:E$16)/E5,2),0)</f>
        <v>756.87</v>
      </c>
      <c r="F20" s="2">
        <f t="shared" si="1"/>
        <v>918.45</v>
      </c>
      <c r="G20" s="2">
        <f t="shared" si="1"/>
        <v>880.85</v>
      </c>
      <c r="H20" s="2">
        <f t="shared" si="1"/>
        <v>947.4</v>
      </c>
      <c r="I20" s="2">
        <f t="shared" si="1"/>
        <v>870.93</v>
      </c>
      <c r="J20" s="2">
        <f t="shared" si="1"/>
        <v>894.21</v>
      </c>
      <c r="K20" s="2">
        <f t="shared" si="1"/>
        <v>923.99</v>
      </c>
      <c r="L20" s="2">
        <f t="shared" si="1"/>
        <v>956.82</v>
      </c>
      <c r="M20" s="2">
        <f t="shared" si="1"/>
        <v>995.75</v>
      </c>
      <c r="N20" s="2">
        <f t="shared" si="1"/>
        <v>828.83</v>
      </c>
      <c r="O20" s="2">
        <f t="shared" si="1"/>
        <v>984.21</v>
      </c>
      <c r="P20" s="2">
        <f t="shared" si="1"/>
        <v>974.85</v>
      </c>
      <c r="Q20" s="2">
        <f t="shared" si="1"/>
        <v>1000</v>
      </c>
      <c r="R20" s="2">
        <f t="shared" si="1"/>
        <v>1000</v>
      </c>
      <c r="S20" s="2">
        <f t="shared" si="1"/>
        <v>842.1</v>
      </c>
      <c r="T20" s="2">
        <f t="shared" si="1"/>
        <v>932.66</v>
      </c>
      <c r="U20" s="2">
        <f t="shared" si="1"/>
        <v>972.03</v>
      </c>
      <c r="V20" s="2">
        <f t="shared" si="1"/>
        <v>1000</v>
      </c>
      <c r="W20" s="2">
        <f t="shared" si="1"/>
        <v>983.05</v>
      </c>
      <c r="X20" s="2">
        <f t="shared" si="1"/>
        <v>957.9</v>
      </c>
    </row>
    <row r="21" spans="2:24" ht="11.25">
      <c r="B21" s="2" t="s">
        <v>3</v>
      </c>
      <c r="D21" s="2">
        <f t="shared" si="0"/>
        <v>884.93</v>
      </c>
      <c r="E21" s="2">
        <f aca="true" t="shared" si="2" ref="E21:S21">IF(E6&lt;&gt;0,ROUND(1000*MIN(E$5:E$16)/E6,2),0)</f>
        <v>769.79</v>
      </c>
      <c r="F21" s="2">
        <f t="shared" si="2"/>
        <v>897.71</v>
      </c>
      <c r="G21" s="2">
        <f t="shared" si="2"/>
        <v>990.11</v>
      </c>
      <c r="H21" s="2">
        <f t="shared" si="2"/>
        <v>1000</v>
      </c>
      <c r="I21" s="2">
        <f t="shared" si="2"/>
        <v>1000</v>
      </c>
      <c r="J21" s="2">
        <f t="shared" si="2"/>
        <v>910.74</v>
      </c>
      <c r="K21" s="2">
        <f t="shared" si="2"/>
        <v>898.08</v>
      </c>
      <c r="L21" s="2">
        <f t="shared" si="2"/>
        <v>988.17</v>
      </c>
      <c r="M21" s="2">
        <f t="shared" si="2"/>
        <v>973.71</v>
      </c>
      <c r="N21" s="2">
        <f t="shared" si="2"/>
        <v>1000</v>
      </c>
      <c r="O21" s="2">
        <f t="shared" si="2"/>
        <v>995</v>
      </c>
      <c r="P21" s="2">
        <f t="shared" si="2"/>
        <v>844.54</v>
      </c>
      <c r="Q21" s="2">
        <f t="shared" si="2"/>
        <v>844.58</v>
      </c>
      <c r="R21" s="2">
        <f t="shared" si="2"/>
        <v>849.38</v>
      </c>
      <c r="S21" s="2">
        <f t="shared" si="2"/>
        <v>791.27</v>
      </c>
      <c r="T21" s="2">
        <f t="shared" si="1"/>
        <v>1000</v>
      </c>
      <c r="U21" s="2">
        <f t="shared" si="1"/>
        <v>1000</v>
      </c>
      <c r="V21" s="2">
        <f t="shared" si="1"/>
        <v>830.11</v>
      </c>
      <c r="W21" s="2">
        <f t="shared" si="1"/>
        <v>906.57</v>
      </c>
      <c r="X21" s="2">
        <f t="shared" si="1"/>
        <v>1000</v>
      </c>
    </row>
    <row r="22" spans="2:24" ht="11.25">
      <c r="B22" s="2" t="s">
        <v>4</v>
      </c>
      <c r="D22" s="2">
        <f t="shared" si="0"/>
        <v>697.67</v>
      </c>
      <c r="E22" s="2">
        <f t="shared" si="1"/>
        <v>459.08</v>
      </c>
      <c r="F22" s="2">
        <f t="shared" si="1"/>
        <v>802.26</v>
      </c>
      <c r="G22" s="2">
        <f t="shared" si="1"/>
        <v>849.42</v>
      </c>
      <c r="H22" s="2">
        <f t="shared" si="1"/>
        <v>851.05</v>
      </c>
      <c r="I22" s="2">
        <f t="shared" si="1"/>
        <v>899.25</v>
      </c>
      <c r="J22" s="2">
        <f t="shared" si="1"/>
        <v>1000</v>
      </c>
      <c r="K22" s="2">
        <f t="shared" si="1"/>
        <v>754.34</v>
      </c>
      <c r="L22" s="2">
        <f t="shared" si="1"/>
        <v>819.05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  <c r="Q22" s="2">
        <f t="shared" si="1"/>
        <v>0</v>
      </c>
      <c r="R22" s="2">
        <f t="shared" si="1"/>
        <v>0</v>
      </c>
      <c r="S22" s="2">
        <f t="shared" si="1"/>
        <v>0</v>
      </c>
      <c r="T22" s="2">
        <f t="shared" si="1"/>
        <v>0</v>
      </c>
      <c r="U22" s="2">
        <f t="shared" si="1"/>
        <v>0</v>
      </c>
      <c r="V22" s="2">
        <f t="shared" si="1"/>
        <v>0</v>
      </c>
      <c r="W22" s="2">
        <f t="shared" si="1"/>
        <v>0</v>
      </c>
      <c r="X22" s="2">
        <f t="shared" si="1"/>
        <v>0</v>
      </c>
    </row>
    <row r="23" spans="2:24" ht="11.25">
      <c r="B23" s="2" t="s">
        <v>5</v>
      </c>
      <c r="D23" s="2">
        <f t="shared" si="0"/>
        <v>877.98</v>
      </c>
      <c r="E23" s="2">
        <f t="shared" si="1"/>
        <v>718.18</v>
      </c>
      <c r="F23" s="2">
        <f t="shared" si="1"/>
        <v>774.72</v>
      </c>
      <c r="G23" s="2">
        <f t="shared" si="1"/>
        <v>818.79</v>
      </c>
      <c r="H23" s="2">
        <f t="shared" si="1"/>
        <v>778.1</v>
      </c>
      <c r="I23" s="2">
        <f t="shared" si="1"/>
        <v>851.21</v>
      </c>
      <c r="J23" s="2">
        <f t="shared" si="1"/>
        <v>918.29</v>
      </c>
      <c r="K23" s="2">
        <f t="shared" si="1"/>
        <v>791.3</v>
      </c>
      <c r="L23" s="2">
        <f t="shared" si="1"/>
        <v>915.33</v>
      </c>
      <c r="M23" s="2">
        <f t="shared" si="1"/>
        <v>757.12</v>
      </c>
      <c r="N23" s="2">
        <f t="shared" si="1"/>
        <v>892.65</v>
      </c>
      <c r="O23" s="2">
        <f t="shared" si="1"/>
        <v>819.39</v>
      </c>
      <c r="P23" s="2">
        <f t="shared" si="1"/>
        <v>786.85</v>
      </c>
      <c r="Q23" s="2">
        <f t="shared" si="1"/>
        <v>834.7</v>
      </c>
      <c r="R23" s="2">
        <f t="shared" si="1"/>
        <v>735.15</v>
      </c>
      <c r="S23" s="2">
        <f t="shared" si="1"/>
        <v>715.21</v>
      </c>
      <c r="T23" s="2">
        <f t="shared" si="1"/>
        <v>861.99</v>
      </c>
      <c r="U23" s="2">
        <f t="shared" si="1"/>
        <v>879.12</v>
      </c>
      <c r="V23" s="2">
        <f t="shared" si="1"/>
        <v>737.53</v>
      </c>
      <c r="W23" s="2">
        <f t="shared" si="1"/>
        <v>863.04</v>
      </c>
      <c r="X23" s="2">
        <f t="shared" si="1"/>
        <v>928.5</v>
      </c>
    </row>
    <row r="24" spans="2:24" ht="11.25">
      <c r="B24" s="2" t="s">
        <v>6</v>
      </c>
      <c r="D24" s="2">
        <f t="shared" si="0"/>
        <v>1000</v>
      </c>
      <c r="E24" s="2">
        <f t="shared" si="1"/>
        <v>887.91</v>
      </c>
      <c r="F24" s="2">
        <f t="shared" si="1"/>
        <v>907.5</v>
      </c>
      <c r="G24" s="2">
        <f t="shared" si="1"/>
        <v>948.74</v>
      </c>
      <c r="H24" s="2">
        <f t="shared" si="1"/>
        <v>807.93</v>
      </c>
      <c r="I24" s="2">
        <f t="shared" si="1"/>
        <v>995.42</v>
      </c>
      <c r="J24" s="2">
        <f t="shared" si="1"/>
        <v>924.03</v>
      </c>
      <c r="K24" s="2">
        <f t="shared" si="1"/>
        <v>887.55</v>
      </c>
      <c r="L24" s="2">
        <f t="shared" si="1"/>
        <v>1000</v>
      </c>
      <c r="M24" s="2">
        <f t="shared" si="1"/>
        <v>949.53</v>
      </c>
      <c r="N24" s="2">
        <f t="shared" si="1"/>
        <v>830.47</v>
      </c>
      <c r="O24" s="2">
        <f t="shared" si="1"/>
        <v>1000</v>
      </c>
      <c r="P24" s="2">
        <f t="shared" si="1"/>
        <v>866.11</v>
      </c>
      <c r="Q24" s="2">
        <f t="shared" si="1"/>
        <v>949.07</v>
      </c>
      <c r="R24" s="2">
        <f t="shared" si="1"/>
        <v>880.28</v>
      </c>
      <c r="S24" s="2">
        <f t="shared" si="1"/>
        <v>885.43</v>
      </c>
      <c r="T24" s="2">
        <f t="shared" si="1"/>
        <v>835.17</v>
      </c>
      <c r="U24" s="2">
        <f t="shared" si="1"/>
        <v>915.81</v>
      </c>
      <c r="V24" s="2">
        <f t="shared" si="1"/>
        <v>833.49</v>
      </c>
      <c r="W24" s="2">
        <f t="shared" si="1"/>
        <v>869.36</v>
      </c>
      <c r="X24" s="2">
        <f t="shared" si="1"/>
        <v>951.34</v>
      </c>
    </row>
    <row r="25" spans="2:24" ht="11.25">
      <c r="B25" s="2" t="s">
        <v>7</v>
      </c>
      <c r="D25" s="2">
        <f t="shared" si="0"/>
        <v>631.25</v>
      </c>
      <c r="E25" s="2">
        <f t="shared" si="1"/>
        <v>715.07</v>
      </c>
      <c r="F25" s="2">
        <f t="shared" si="1"/>
        <v>743.68</v>
      </c>
      <c r="G25" s="2">
        <f t="shared" si="1"/>
        <v>889.99</v>
      </c>
      <c r="H25" s="2">
        <f t="shared" si="1"/>
        <v>819.23</v>
      </c>
      <c r="I25" s="2">
        <f t="shared" si="1"/>
        <v>789.34</v>
      </c>
      <c r="J25" s="2">
        <f t="shared" si="1"/>
        <v>817.38</v>
      </c>
      <c r="K25" s="2">
        <f t="shared" si="1"/>
        <v>761.21</v>
      </c>
      <c r="L25" s="2">
        <f t="shared" si="1"/>
        <v>816.61</v>
      </c>
      <c r="M25" s="2">
        <f t="shared" si="1"/>
        <v>0</v>
      </c>
      <c r="N25" s="2">
        <f t="shared" si="1"/>
        <v>0</v>
      </c>
      <c r="O25" s="2">
        <f t="shared" si="1"/>
        <v>0</v>
      </c>
      <c r="P25" s="2">
        <f t="shared" si="1"/>
        <v>0</v>
      </c>
      <c r="Q25" s="2">
        <f t="shared" si="1"/>
        <v>0</v>
      </c>
      <c r="R25" s="2">
        <f t="shared" si="1"/>
        <v>0</v>
      </c>
      <c r="S25" s="2">
        <f t="shared" si="1"/>
        <v>0</v>
      </c>
      <c r="T25" s="2">
        <f t="shared" si="1"/>
        <v>0</v>
      </c>
      <c r="U25" s="2">
        <f t="shared" si="1"/>
        <v>0</v>
      </c>
      <c r="V25" s="2">
        <f t="shared" si="1"/>
        <v>0</v>
      </c>
      <c r="W25" s="2">
        <f t="shared" si="1"/>
        <v>0</v>
      </c>
      <c r="X25" s="2">
        <f t="shared" si="1"/>
        <v>0</v>
      </c>
    </row>
    <row r="26" spans="2:24" ht="11.25">
      <c r="B26" s="2" t="s">
        <v>8</v>
      </c>
      <c r="D26" s="2">
        <f t="shared" si="0"/>
        <v>832.65</v>
      </c>
      <c r="E26" s="2">
        <f t="shared" si="1"/>
        <v>726.49</v>
      </c>
      <c r="F26" s="2">
        <f t="shared" si="1"/>
        <v>909.67</v>
      </c>
      <c r="G26" s="2">
        <f t="shared" si="1"/>
        <v>968.29</v>
      </c>
      <c r="H26" s="2">
        <f t="shared" si="1"/>
        <v>848.45</v>
      </c>
      <c r="I26" s="2">
        <f t="shared" si="1"/>
        <v>948.25</v>
      </c>
      <c r="J26" s="2">
        <f t="shared" si="1"/>
        <v>942.92</v>
      </c>
      <c r="K26" s="2">
        <f t="shared" si="1"/>
        <v>874.8</v>
      </c>
      <c r="L26" s="2">
        <f t="shared" si="1"/>
        <v>769.6</v>
      </c>
      <c r="M26" s="2">
        <f t="shared" si="1"/>
        <v>910.8</v>
      </c>
      <c r="N26" s="2">
        <f t="shared" si="1"/>
        <v>813.29</v>
      </c>
      <c r="O26" s="2">
        <f t="shared" si="1"/>
        <v>906.89</v>
      </c>
      <c r="P26" s="2">
        <f t="shared" si="1"/>
        <v>905.79</v>
      </c>
      <c r="Q26" s="2">
        <f t="shared" si="1"/>
        <v>853.24</v>
      </c>
      <c r="R26" s="2">
        <f t="shared" si="1"/>
        <v>778.28</v>
      </c>
      <c r="S26" s="2">
        <f t="shared" si="1"/>
        <v>842.26</v>
      </c>
      <c r="T26" s="2">
        <f t="shared" si="1"/>
        <v>929.57</v>
      </c>
      <c r="U26" s="2">
        <f t="shared" si="1"/>
        <v>869.67</v>
      </c>
      <c r="V26" s="2">
        <f t="shared" si="1"/>
        <v>815.99</v>
      </c>
      <c r="W26" s="2">
        <f t="shared" si="1"/>
        <v>794.4</v>
      </c>
      <c r="X26" s="2">
        <f t="shared" si="1"/>
        <v>905.22</v>
      </c>
    </row>
    <row r="27" spans="2:24" ht="11.25">
      <c r="B27" s="2" t="s">
        <v>9</v>
      </c>
      <c r="D27" s="2">
        <f t="shared" si="0"/>
        <v>753.06</v>
      </c>
      <c r="E27" s="2">
        <f t="shared" si="1"/>
        <v>756.52</v>
      </c>
      <c r="F27" s="2">
        <f t="shared" si="1"/>
        <v>804.08</v>
      </c>
      <c r="G27" s="2">
        <f t="shared" si="1"/>
        <v>856.01</v>
      </c>
      <c r="H27" s="2">
        <f t="shared" si="1"/>
        <v>785.68</v>
      </c>
      <c r="I27" s="2">
        <f t="shared" si="1"/>
        <v>832.6</v>
      </c>
      <c r="J27" s="2">
        <f t="shared" si="1"/>
        <v>803.6</v>
      </c>
      <c r="K27" s="2">
        <f t="shared" si="1"/>
        <v>682.91</v>
      </c>
      <c r="L27" s="2">
        <f t="shared" si="1"/>
        <v>779.81</v>
      </c>
      <c r="M27" s="2">
        <f t="shared" si="1"/>
        <v>910.24</v>
      </c>
      <c r="N27" s="2">
        <f t="shared" si="1"/>
        <v>731.25</v>
      </c>
      <c r="O27" s="2">
        <f t="shared" si="1"/>
        <v>737.07</v>
      </c>
      <c r="P27" s="2">
        <f t="shared" si="1"/>
        <v>739.55</v>
      </c>
      <c r="Q27" s="2">
        <f t="shared" si="1"/>
        <v>735.17</v>
      </c>
      <c r="R27" s="2">
        <f t="shared" si="1"/>
        <v>740.58</v>
      </c>
      <c r="S27" s="2">
        <f t="shared" si="1"/>
        <v>691.31</v>
      </c>
      <c r="T27" s="2">
        <f t="shared" si="1"/>
        <v>734.85</v>
      </c>
      <c r="U27" s="2">
        <f t="shared" si="1"/>
        <v>922.17</v>
      </c>
      <c r="V27" s="2">
        <f t="shared" si="1"/>
        <v>713.83</v>
      </c>
      <c r="W27" s="2">
        <f t="shared" si="1"/>
        <v>765.79</v>
      </c>
      <c r="X27" s="2">
        <f t="shared" si="1"/>
        <v>864.19</v>
      </c>
    </row>
    <row r="28" spans="2:24" ht="11.25">
      <c r="B28" s="2" t="s">
        <v>10</v>
      </c>
      <c r="D28" s="2">
        <f t="shared" si="0"/>
        <v>765.03</v>
      </c>
      <c r="E28" s="2">
        <f t="shared" si="1"/>
        <v>894.16</v>
      </c>
      <c r="F28" s="2">
        <f t="shared" si="1"/>
        <v>931.78</v>
      </c>
      <c r="G28" s="2">
        <f t="shared" si="1"/>
        <v>949.74</v>
      </c>
      <c r="H28" s="2">
        <f t="shared" si="1"/>
        <v>882.91</v>
      </c>
      <c r="I28" s="2">
        <f t="shared" si="1"/>
        <v>780.72</v>
      </c>
      <c r="J28" s="2">
        <f t="shared" si="1"/>
        <v>790.81</v>
      </c>
      <c r="K28" s="2">
        <f t="shared" si="1"/>
        <v>761</v>
      </c>
      <c r="L28" s="2">
        <f t="shared" si="1"/>
        <v>894.3</v>
      </c>
      <c r="M28" s="2">
        <f t="shared" si="1"/>
        <v>852.54</v>
      </c>
      <c r="N28" s="2">
        <f t="shared" si="1"/>
        <v>897.91</v>
      </c>
      <c r="O28" s="2">
        <f t="shared" si="1"/>
        <v>932.56</v>
      </c>
      <c r="P28" s="2">
        <f t="shared" si="1"/>
        <v>870.9</v>
      </c>
      <c r="Q28" s="2">
        <f t="shared" si="1"/>
        <v>780.68</v>
      </c>
      <c r="R28" s="2">
        <f t="shared" si="1"/>
        <v>809.41</v>
      </c>
      <c r="S28" s="2">
        <f t="shared" si="1"/>
        <v>936.64</v>
      </c>
      <c r="T28" s="2">
        <f t="shared" si="1"/>
        <v>876.05</v>
      </c>
      <c r="U28" s="2">
        <f t="shared" si="1"/>
        <v>960.67</v>
      </c>
      <c r="V28" s="2">
        <f t="shared" si="1"/>
        <v>755.57</v>
      </c>
      <c r="W28" s="2">
        <f t="shared" si="1"/>
        <v>932.24</v>
      </c>
      <c r="X28" s="2">
        <f t="shared" si="1"/>
        <v>888.58</v>
      </c>
    </row>
    <row r="29" spans="2:24" ht="11.25">
      <c r="B29" s="2" t="s">
        <v>11</v>
      </c>
      <c r="D29" s="2">
        <f t="shared" si="0"/>
        <v>859.94</v>
      </c>
      <c r="E29" s="2">
        <f t="shared" si="1"/>
        <v>808.18</v>
      </c>
      <c r="F29" s="2">
        <f t="shared" si="1"/>
        <v>964.16</v>
      </c>
      <c r="G29" s="2">
        <f t="shared" si="1"/>
        <v>987.03</v>
      </c>
      <c r="H29" s="2">
        <f t="shared" si="1"/>
        <v>936.08</v>
      </c>
      <c r="I29" s="2">
        <f t="shared" si="1"/>
        <v>956.61</v>
      </c>
      <c r="J29" s="2">
        <f t="shared" si="1"/>
        <v>854.96</v>
      </c>
      <c r="K29" s="2">
        <f t="shared" si="1"/>
        <v>1000</v>
      </c>
      <c r="L29" s="2">
        <f t="shared" si="1"/>
        <v>917.52</v>
      </c>
      <c r="M29" s="2">
        <f t="shared" si="1"/>
        <v>1000</v>
      </c>
      <c r="N29" s="2">
        <f t="shared" si="1"/>
        <v>929.09</v>
      </c>
      <c r="O29" s="2">
        <f t="shared" si="1"/>
        <v>890.34</v>
      </c>
      <c r="P29" s="2">
        <f t="shared" si="1"/>
        <v>1000</v>
      </c>
      <c r="Q29" s="2">
        <f t="shared" si="1"/>
        <v>810.19</v>
      </c>
      <c r="R29" s="2">
        <f t="shared" si="1"/>
        <v>925.62</v>
      </c>
      <c r="S29" s="2">
        <f t="shared" si="1"/>
        <v>775.94</v>
      </c>
      <c r="T29" s="2">
        <f t="shared" si="1"/>
        <v>832.26</v>
      </c>
      <c r="U29" s="2">
        <f t="shared" si="1"/>
        <v>902.25</v>
      </c>
      <c r="V29" s="2">
        <f t="shared" si="1"/>
        <v>794.99</v>
      </c>
      <c r="W29" s="2">
        <f t="shared" si="1"/>
        <v>981.73</v>
      </c>
      <c r="X29" s="2">
        <f t="shared" si="1"/>
        <v>898.31</v>
      </c>
    </row>
    <row r="30" spans="2:24" ht="11.25">
      <c r="B30" s="2" t="s">
        <v>12</v>
      </c>
      <c r="D30" s="2">
        <f t="shared" si="0"/>
        <v>814.59</v>
      </c>
      <c r="E30" s="2">
        <f t="shared" si="1"/>
        <v>1000</v>
      </c>
      <c r="F30" s="2">
        <f t="shared" si="1"/>
        <v>865.19</v>
      </c>
      <c r="G30" s="2">
        <f t="shared" si="1"/>
        <v>1000</v>
      </c>
      <c r="H30" s="2">
        <f t="shared" si="1"/>
        <v>950.47</v>
      </c>
      <c r="I30" s="2">
        <f t="shared" si="1"/>
        <v>854.19</v>
      </c>
      <c r="J30" s="2">
        <f t="shared" si="1"/>
        <v>906.59</v>
      </c>
      <c r="K30" s="2">
        <f t="shared" si="1"/>
        <v>771.9</v>
      </c>
      <c r="L30" s="2">
        <f t="shared" si="1"/>
        <v>989.35</v>
      </c>
      <c r="M30" s="2">
        <f t="shared" si="1"/>
        <v>852.54</v>
      </c>
      <c r="N30" s="2">
        <f t="shared" si="1"/>
        <v>940.55</v>
      </c>
      <c r="O30" s="2">
        <f t="shared" si="1"/>
        <v>874.24</v>
      </c>
      <c r="P30" s="2">
        <f t="shared" si="1"/>
        <v>894.83</v>
      </c>
      <c r="Q30" s="2">
        <f t="shared" si="1"/>
        <v>863.71</v>
      </c>
      <c r="R30" s="2">
        <f t="shared" si="1"/>
        <v>943.02</v>
      </c>
      <c r="S30" s="2">
        <f t="shared" si="1"/>
        <v>1000</v>
      </c>
      <c r="T30" s="2">
        <f t="shared" si="1"/>
        <v>974.7</v>
      </c>
      <c r="U30" s="2">
        <f t="shared" si="1"/>
        <v>982.92</v>
      </c>
      <c r="V30" s="2">
        <f t="shared" si="1"/>
        <v>835.34</v>
      </c>
      <c r="W30" s="2">
        <f t="shared" si="1"/>
        <v>1000</v>
      </c>
      <c r="X30" s="2">
        <f t="shared" si="1"/>
        <v>947.84</v>
      </c>
    </row>
    <row r="31" spans="2:24" ht="11.25">
      <c r="B31" s="2" t="s">
        <v>13</v>
      </c>
      <c r="D31" s="2">
        <f t="shared" si="0"/>
        <v>700.52</v>
      </c>
      <c r="E31" s="2">
        <f t="shared" si="1"/>
        <v>959.37</v>
      </c>
      <c r="F31" s="2">
        <f t="shared" si="1"/>
        <v>1000</v>
      </c>
      <c r="G31" s="2">
        <f t="shared" si="1"/>
        <v>953.59</v>
      </c>
      <c r="H31" s="2">
        <f t="shared" si="1"/>
        <v>801.3</v>
      </c>
      <c r="I31" s="2">
        <f t="shared" si="1"/>
        <v>901.32</v>
      </c>
      <c r="J31" s="2">
        <f t="shared" si="1"/>
        <v>962.12</v>
      </c>
      <c r="K31" s="2">
        <f t="shared" si="1"/>
        <v>960.08</v>
      </c>
      <c r="L31" s="2">
        <f t="shared" si="1"/>
        <v>905.55</v>
      </c>
      <c r="M31" s="2">
        <f t="shared" si="1"/>
        <v>0</v>
      </c>
      <c r="N31" s="2">
        <f t="shared" si="1"/>
        <v>0</v>
      </c>
      <c r="O31" s="2">
        <f t="shared" si="1"/>
        <v>0</v>
      </c>
      <c r="P31" s="2">
        <f t="shared" si="1"/>
        <v>0</v>
      </c>
      <c r="Q31" s="2">
        <f t="shared" si="1"/>
        <v>0</v>
      </c>
      <c r="R31" s="2">
        <f t="shared" si="1"/>
        <v>0</v>
      </c>
      <c r="S31" s="2">
        <f t="shared" si="1"/>
        <v>0</v>
      </c>
      <c r="T31" s="2">
        <f t="shared" si="1"/>
        <v>0</v>
      </c>
      <c r="U31" s="2">
        <f t="shared" si="1"/>
        <v>0</v>
      </c>
      <c r="V31" s="2">
        <f t="shared" si="1"/>
        <v>0</v>
      </c>
      <c r="W31" s="2">
        <f t="shared" si="1"/>
        <v>0</v>
      </c>
      <c r="X31" s="2">
        <f t="shared" si="1"/>
        <v>0</v>
      </c>
    </row>
    <row r="33" ht="11.25">
      <c r="A33" s="1" t="s">
        <v>48</v>
      </c>
    </row>
    <row r="34" spans="2:24" ht="11.25">
      <c r="B34" s="2" t="s">
        <v>2</v>
      </c>
      <c r="D34" s="2">
        <f aca="true" t="shared" si="3" ref="D34:D45">IF(D20&lt;&gt;0,RANK(D20,D$20:D$31),"")</f>
        <v>2</v>
      </c>
      <c r="E34" s="2">
        <f aca="true" t="shared" si="4" ref="E34:X45">IF(E20&lt;&gt;0,RANK(E20,E$20:E$31),"")</f>
        <v>7</v>
      </c>
      <c r="F34" s="2">
        <f t="shared" si="4"/>
        <v>4</v>
      </c>
      <c r="G34" s="2">
        <f t="shared" si="4"/>
        <v>9</v>
      </c>
      <c r="H34" s="2">
        <f t="shared" si="4"/>
        <v>3</v>
      </c>
      <c r="I34" s="2">
        <f t="shared" si="4"/>
        <v>7</v>
      </c>
      <c r="J34" s="2">
        <f t="shared" si="4"/>
        <v>8</v>
      </c>
      <c r="K34" s="2">
        <f t="shared" si="4"/>
        <v>3</v>
      </c>
      <c r="L34" s="2">
        <f t="shared" si="4"/>
        <v>4</v>
      </c>
      <c r="M34" s="2">
        <f t="shared" si="4"/>
        <v>2</v>
      </c>
      <c r="N34" s="2">
        <f t="shared" si="4"/>
        <v>7</v>
      </c>
      <c r="O34" s="2">
        <f t="shared" si="4"/>
        <v>3</v>
      </c>
      <c r="P34" s="2">
        <f t="shared" si="4"/>
        <v>2</v>
      </c>
      <c r="Q34" s="2">
        <f t="shared" si="4"/>
        <v>1</v>
      </c>
      <c r="R34" s="2">
        <f t="shared" si="4"/>
        <v>1</v>
      </c>
      <c r="S34" s="2">
        <f t="shared" si="4"/>
        <v>5</v>
      </c>
      <c r="T34" s="2">
        <f t="shared" si="4"/>
        <v>3</v>
      </c>
      <c r="U34" s="2">
        <f t="shared" si="4"/>
        <v>3</v>
      </c>
      <c r="V34" s="2">
        <f t="shared" si="4"/>
        <v>1</v>
      </c>
      <c r="W34" s="2">
        <f t="shared" si="4"/>
        <v>2</v>
      </c>
      <c r="X34" s="2">
        <f t="shared" si="4"/>
        <v>2</v>
      </c>
    </row>
    <row r="35" spans="2:24" ht="11.25">
      <c r="B35" s="2" t="s">
        <v>3</v>
      </c>
      <c r="D35" s="2">
        <f t="shared" si="3"/>
        <v>3</v>
      </c>
      <c r="E35" s="2">
        <f aca="true" t="shared" si="5" ref="E35:S35">IF(E21&lt;&gt;0,RANK(E21,E$20:E$31),"")</f>
        <v>6</v>
      </c>
      <c r="F35" s="2">
        <f t="shared" si="5"/>
        <v>7</v>
      </c>
      <c r="G35" s="2">
        <f t="shared" si="5"/>
        <v>2</v>
      </c>
      <c r="H35" s="2">
        <f t="shared" si="5"/>
        <v>1</v>
      </c>
      <c r="I35" s="2">
        <f t="shared" si="5"/>
        <v>1</v>
      </c>
      <c r="J35" s="2">
        <f t="shared" si="5"/>
        <v>6</v>
      </c>
      <c r="K35" s="2">
        <f t="shared" si="5"/>
        <v>4</v>
      </c>
      <c r="L35" s="2">
        <f t="shared" si="5"/>
        <v>3</v>
      </c>
      <c r="M35" s="2">
        <f t="shared" si="5"/>
        <v>3</v>
      </c>
      <c r="N35" s="2">
        <f t="shared" si="5"/>
        <v>1</v>
      </c>
      <c r="O35" s="2">
        <f t="shared" si="5"/>
        <v>2</v>
      </c>
      <c r="P35" s="2">
        <f t="shared" si="5"/>
        <v>7</v>
      </c>
      <c r="Q35" s="2">
        <f t="shared" si="5"/>
        <v>5</v>
      </c>
      <c r="R35" s="2">
        <f t="shared" si="5"/>
        <v>5</v>
      </c>
      <c r="S35" s="2">
        <f t="shared" si="5"/>
        <v>6</v>
      </c>
      <c r="T35" s="2">
        <f t="shared" si="4"/>
        <v>1</v>
      </c>
      <c r="U35" s="2">
        <f t="shared" si="4"/>
        <v>1</v>
      </c>
      <c r="V35" s="2">
        <f t="shared" si="4"/>
        <v>4</v>
      </c>
      <c r="W35" s="2">
        <f t="shared" si="4"/>
        <v>5</v>
      </c>
      <c r="X35" s="2">
        <f t="shared" si="4"/>
        <v>1</v>
      </c>
    </row>
    <row r="36" spans="2:24" ht="11.25">
      <c r="B36" s="2" t="s">
        <v>4</v>
      </c>
      <c r="D36" s="2">
        <f t="shared" si="3"/>
        <v>11</v>
      </c>
      <c r="E36" s="2">
        <f t="shared" si="4"/>
        <v>12</v>
      </c>
      <c r="F36" s="2">
        <f t="shared" si="4"/>
        <v>10</v>
      </c>
      <c r="G36" s="2">
        <f t="shared" si="4"/>
        <v>11</v>
      </c>
      <c r="H36" s="2">
        <f t="shared" si="4"/>
        <v>6</v>
      </c>
      <c r="I36" s="2">
        <f t="shared" si="4"/>
        <v>6</v>
      </c>
      <c r="J36" s="2">
        <f t="shared" si="4"/>
        <v>1</v>
      </c>
      <c r="K36" s="2">
        <f t="shared" si="4"/>
        <v>11</v>
      </c>
      <c r="L36" s="2">
        <f t="shared" si="4"/>
        <v>9</v>
      </c>
      <c r="M36" s="2">
        <f t="shared" si="4"/>
      </c>
      <c r="N36" s="2">
        <f t="shared" si="4"/>
      </c>
      <c r="O36" s="2">
        <f t="shared" si="4"/>
      </c>
      <c r="P36" s="2">
        <f t="shared" si="4"/>
      </c>
      <c r="Q36" s="2">
        <f t="shared" si="4"/>
      </c>
      <c r="R36" s="2">
        <f t="shared" si="4"/>
      </c>
      <c r="S36" s="2">
        <f t="shared" si="4"/>
      </c>
      <c r="T36" s="2">
        <f t="shared" si="4"/>
      </c>
      <c r="U36" s="2">
        <f t="shared" si="4"/>
      </c>
      <c r="V36" s="2">
        <f t="shared" si="4"/>
      </c>
      <c r="W36" s="2">
        <f t="shared" si="4"/>
      </c>
      <c r="X36" s="2">
        <f t="shared" si="4"/>
      </c>
    </row>
    <row r="37" spans="2:24" ht="11.25">
      <c r="B37" s="2" t="s">
        <v>5</v>
      </c>
      <c r="D37" s="2">
        <f t="shared" si="3"/>
        <v>4</v>
      </c>
      <c r="E37" s="2">
        <f t="shared" si="4"/>
        <v>10</v>
      </c>
      <c r="F37" s="2">
        <f t="shared" si="4"/>
        <v>11</v>
      </c>
      <c r="G37" s="2">
        <f t="shared" si="4"/>
        <v>12</v>
      </c>
      <c r="H37" s="2">
        <f t="shared" si="4"/>
        <v>12</v>
      </c>
      <c r="I37" s="2">
        <f t="shared" si="4"/>
        <v>9</v>
      </c>
      <c r="J37" s="2">
        <f t="shared" si="4"/>
        <v>5</v>
      </c>
      <c r="K37" s="2">
        <f t="shared" si="4"/>
        <v>7</v>
      </c>
      <c r="L37" s="2">
        <f t="shared" si="4"/>
        <v>6</v>
      </c>
      <c r="M37" s="2">
        <f t="shared" si="4"/>
        <v>9</v>
      </c>
      <c r="N37" s="2">
        <f t="shared" si="4"/>
        <v>5</v>
      </c>
      <c r="O37" s="2">
        <f t="shared" si="4"/>
        <v>8</v>
      </c>
      <c r="P37" s="2">
        <f t="shared" si="4"/>
        <v>8</v>
      </c>
      <c r="Q37" s="2">
        <f t="shared" si="4"/>
        <v>6</v>
      </c>
      <c r="R37" s="2">
        <f t="shared" si="4"/>
        <v>9</v>
      </c>
      <c r="S37" s="2">
        <f t="shared" si="4"/>
        <v>8</v>
      </c>
      <c r="T37" s="2">
        <f t="shared" si="4"/>
        <v>6</v>
      </c>
      <c r="U37" s="2">
        <f t="shared" si="4"/>
        <v>8</v>
      </c>
      <c r="V37" s="2">
        <f t="shared" si="4"/>
        <v>8</v>
      </c>
      <c r="W37" s="2">
        <f t="shared" si="4"/>
        <v>7</v>
      </c>
      <c r="X37" s="2">
        <f t="shared" si="4"/>
        <v>5</v>
      </c>
    </row>
    <row r="38" spans="2:24" ht="11.25">
      <c r="B38" s="2" t="s">
        <v>6</v>
      </c>
      <c r="D38" s="2">
        <f t="shared" si="3"/>
        <v>1</v>
      </c>
      <c r="E38" s="2">
        <f t="shared" si="4"/>
        <v>4</v>
      </c>
      <c r="F38" s="2">
        <f t="shared" si="4"/>
        <v>6</v>
      </c>
      <c r="G38" s="2">
        <f t="shared" si="4"/>
        <v>7</v>
      </c>
      <c r="H38" s="2">
        <f t="shared" si="4"/>
        <v>9</v>
      </c>
      <c r="I38" s="2">
        <f t="shared" si="4"/>
        <v>2</v>
      </c>
      <c r="J38" s="2">
        <f t="shared" si="4"/>
        <v>4</v>
      </c>
      <c r="K38" s="2">
        <f t="shared" si="4"/>
        <v>5</v>
      </c>
      <c r="L38" s="2">
        <f t="shared" si="4"/>
        <v>1</v>
      </c>
      <c r="M38" s="2">
        <f t="shared" si="4"/>
        <v>4</v>
      </c>
      <c r="N38" s="2">
        <f t="shared" si="4"/>
        <v>6</v>
      </c>
      <c r="O38" s="2">
        <f t="shared" si="4"/>
        <v>1</v>
      </c>
      <c r="P38" s="2">
        <f t="shared" si="4"/>
        <v>6</v>
      </c>
      <c r="Q38" s="2">
        <f t="shared" si="4"/>
        <v>2</v>
      </c>
      <c r="R38" s="2">
        <f t="shared" si="4"/>
        <v>4</v>
      </c>
      <c r="S38" s="2">
        <f t="shared" si="4"/>
        <v>3</v>
      </c>
      <c r="T38" s="2">
        <f t="shared" si="4"/>
        <v>7</v>
      </c>
      <c r="U38" s="2">
        <f t="shared" si="4"/>
        <v>6</v>
      </c>
      <c r="V38" s="2">
        <f t="shared" si="4"/>
        <v>3</v>
      </c>
      <c r="W38" s="2">
        <f t="shared" si="4"/>
        <v>6</v>
      </c>
      <c r="X38" s="2">
        <f t="shared" si="4"/>
        <v>3</v>
      </c>
    </row>
    <row r="39" spans="2:24" ht="11.25">
      <c r="B39" s="2" t="s">
        <v>7</v>
      </c>
      <c r="D39" s="2">
        <f t="shared" si="3"/>
        <v>12</v>
      </c>
      <c r="E39" s="2">
        <f t="shared" si="4"/>
        <v>11</v>
      </c>
      <c r="F39" s="2">
        <f t="shared" si="4"/>
        <v>12</v>
      </c>
      <c r="G39" s="2">
        <f t="shared" si="4"/>
        <v>8</v>
      </c>
      <c r="H39" s="2">
        <f t="shared" si="4"/>
        <v>8</v>
      </c>
      <c r="I39" s="2">
        <f t="shared" si="4"/>
        <v>11</v>
      </c>
      <c r="J39" s="2">
        <f t="shared" si="4"/>
        <v>10</v>
      </c>
      <c r="K39" s="2">
        <f t="shared" si="4"/>
        <v>9</v>
      </c>
      <c r="L39" s="2">
        <f t="shared" si="4"/>
        <v>10</v>
      </c>
      <c r="M39" s="2">
        <f t="shared" si="4"/>
      </c>
      <c r="N39" s="2">
        <f t="shared" si="4"/>
      </c>
      <c r="O39" s="2">
        <f t="shared" si="4"/>
      </c>
      <c r="P39" s="2">
        <f t="shared" si="4"/>
      </c>
      <c r="Q39" s="2">
        <f t="shared" si="4"/>
      </c>
      <c r="R39" s="2">
        <f t="shared" si="4"/>
      </c>
      <c r="S39" s="2">
        <f t="shared" si="4"/>
      </c>
      <c r="T39" s="2">
        <f t="shared" si="4"/>
      </c>
      <c r="U39" s="2">
        <f t="shared" si="4"/>
      </c>
      <c r="V39" s="2">
        <f t="shared" si="4"/>
      </c>
      <c r="W39" s="2">
        <f t="shared" si="4"/>
      </c>
      <c r="X39" s="2">
        <f t="shared" si="4"/>
      </c>
    </row>
    <row r="40" spans="2:24" ht="11.25">
      <c r="B40" s="2" t="s">
        <v>8</v>
      </c>
      <c r="D40" s="2">
        <f t="shared" si="3"/>
        <v>6</v>
      </c>
      <c r="E40" s="2">
        <f t="shared" si="4"/>
        <v>9</v>
      </c>
      <c r="F40" s="2">
        <f t="shared" si="4"/>
        <v>5</v>
      </c>
      <c r="G40" s="2">
        <f t="shared" si="4"/>
        <v>4</v>
      </c>
      <c r="H40" s="2">
        <f t="shared" si="4"/>
        <v>7</v>
      </c>
      <c r="I40" s="2">
        <f t="shared" si="4"/>
        <v>4</v>
      </c>
      <c r="J40" s="2">
        <f t="shared" si="4"/>
        <v>3</v>
      </c>
      <c r="K40" s="2">
        <f t="shared" si="4"/>
        <v>6</v>
      </c>
      <c r="L40" s="2">
        <f t="shared" si="4"/>
        <v>12</v>
      </c>
      <c r="M40" s="2">
        <f t="shared" si="4"/>
        <v>5</v>
      </c>
      <c r="N40" s="2">
        <f t="shared" si="4"/>
        <v>8</v>
      </c>
      <c r="O40" s="2">
        <f t="shared" si="4"/>
        <v>5</v>
      </c>
      <c r="P40" s="2">
        <f t="shared" si="4"/>
        <v>3</v>
      </c>
      <c r="Q40" s="2">
        <f t="shared" si="4"/>
        <v>4</v>
      </c>
      <c r="R40" s="2">
        <f t="shared" si="4"/>
        <v>7</v>
      </c>
      <c r="S40" s="2">
        <f t="shared" si="4"/>
        <v>4</v>
      </c>
      <c r="T40" s="2">
        <f t="shared" si="4"/>
        <v>4</v>
      </c>
      <c r="U40" s="2">
        <f t="shared" si="4"/>
        <v>9</v>
      </c>
      <c r="V40" s="2">
        <f t="shared" si="4"/>
        <v>5</v>
      </c>
      <c r="W40" s="2">
        <f t="shared" si="4"/>
        <v>8</v>
      </c>
      <c r="X40" s="2">
        <f t="shared" si="4"/>
        <v>6</v>
      </c>
    </row>
    <row r="41" spans="2:24" ht="11.25">
      <c r="B41" s="2" t="s">
        <v>9</v>
      </c>
      <c r="D41" s="2">
        <f t="shared" si="3"/>
        <v>9</v>
      </c>
      <c r="E41" s="2">
        <f t="shared" si="4"/>
        <v>8</v>
      </c>
      <c r="F41" s="2">
        <f t="shared" si="4"/>
        <v>9</v>
      </c>
      <c r="G41" s="2">
        <f t="shared" si="4"/>
        <v>10</v>
      </c>
      <c r="H41" s="2">
        <f t="shared" si="4"/>
        <v>11</v>
      </c>
      <c r="I41" s="2">
        <f t="shared" si="4"/>
        <v>10</v>
      </c>
      <c r="J41" s="2">
        <f t="shared" si="4"/>
        <v>11</v>
      </c>
      <c r="K41" s="2">
        <f t="shared" si="4"/>
        <v>12</v>
      </c>
      <c r="L41" s="2">
        <f t="shared" si="4"/>
        <v>11</v>
      </c>
      <c r="M41" s="2">
        <f t="shared" si="4"/>
        <v>6</v>
      </c>
      <c r="N41" s="2">
        <f t="shared" si="4"/>
        <v>9</v>
      </c>
      <c r="O41" s="2">
        <f t="shared" si="4"/>
        <v>9</v>
      </c>
      <c r="P41" s="2">
        <f t="shared" si="4"/>
        <v>9</v>
      </c>
      <c r="Q41" s="2">
        <f t="shared" si="4"/>
        <v>9</v>
      </c>
      <c r="R41" s="2">
        <f t="shared" si="4"/>
        <v>8</v>
      </c>
      <c r="S41" s="2">
        <f t="shared" si="4"/>
        <v>9</v>
      </c>
      <c r="T41" s="2">
        <f t="shared" si="4"/>
        <v>9</v>
      </c>
      <c r="U41" s="2">
        <f t="shared" si="4"/>
        <v>5</v>
      </c>
      <c r="V41" s="2">
        <f t="shared" si="4"/>
        <v>9</v>
      </c>
      <c r="W41" s="2">
        <f t="shared" si="4"/>
        <v>9</v>
      </c>
      <c r="X41" s="2">
        <f t="shared" si="4"/>
        <v>9</v>
      </c>
    </row>
    <row r="42" spans="2:24" ht="11.25">
      <c r="B42" s="2" t="s">
        <v>10</v>
      </c>
      <c r="D42" s="2">
        <f t="shared" si="3"/>
        <v>8</v>
      </c>
      <c r="E42" s="2">
        <f t="shared" si="4"/>
        <v>3</v>
      </c>
      <c r="F42" s="2">
        <f t="shared" si="4"/>
        <v>3</v>
      </c>
      <c r="G42" s="2">
        <f t="shared" si="4"/>
        <v>6</v>
      </c>
      <c r="H42" s="2">
        <f t="shared" si="4"/>
        <v>5</v>
      </c>
      <c r="I42" s="2">
        <f t="shared" si="4"/>
        <v>12</v>
      </c>
      <c r="J42" s="2">
        <f t="shared" si="4"/>
        <v>12</v>
      </c>
      <c r="K42" s="2">
        <f t="shared" si="4"/>
        <v>10</v>
      </c>
      <c r="L42" s="2">
        <f t="shared" si="4"/>
        <v>8</v>
      </c>
      <c r="M42" s="2">
        <f t="shared" si="4"/>
        <v>7</v>
      </c>
      <c r="N42" s="2">
        <f t="shared" si="4"/>
        <v>4</v>
      </c>
      <c r="O42" s="2">
        <f t="shared" si="4"/>
        <v>4</v>
      </c>
      <c r="P42" s="2">
        <f t="shared" si="4"/>
        <v>5</v>
      </c>
      <c r="Q42" s="2">
        <f t="shared" si="4"/>
        <v>8</v>
      </c>
      <c r="R42" s="2">
        <f t="shared" si="4"/>
        <v>6</v>
      </c>
      <c r="S42" s="2">
        <f t="shared" si="4"/>
        <v>2</v>
      </c>
      <c r="T42" s="2">
        <f t="shared" si="4"/>
        <v>5</v>
      </c>
      <c r="U42" s="2">
        <f t="shared" si="4"/>
        <v>4</v>
      </c>
      <c r="V42" s="2">
        <f t="shared" si="4"/>
        <v>7</v>
      </c>
      <c r="W42" s="2">
        <f t="shared" si="4"/>
        <v>4</v>
      </c>
      <c r="X42" s="2">
        <f t="shared" si="4"/>
        <v>8</v>
      </c>
    </row>
    <row r="43" spans="2:24" ht="11.25">
      <c r="B43" s="2" t="s">
        <v>11</v>
      </c>
      <c r="D43" s="2">
        <f t="shared" si="3"/>
        <v>5</v>
      </c>
      <c r="E43" s="2">
        <f t="shared" si="4"/>
        <v>5</v>
      </c>
      <c r="F43" s="2">
        <f t="shared" si="4"/>
        <v>2</v>
      </c>
      <c r="G43" s="2">
        <f t="shared" si="4"/>
        <v>3</v>
      </c>
      <c r="H43" s="2">
        <f t="shared" si="4"/>
        <v>4</v>
      </c>
      <c r="I43" s="2">
        <f t="shared" si="4"/>
        <v>3</v>
      </c>
      <c r="J43" s="2">
        <f t="shared" si="4"/>
        <v>9</v>
      </c>
      <c r="K43" s="2">
        <f t="shared" si="4"/>
        <v>1</v>
      </c>
      <c r="L43" s="2">
        <f t="shared" si="4"/>
        <v>5</v>
      </c>
      <c r="M43" s="2">
        <f t="shared" si="4"/>
        <v>1</v>
      </c>
      <c r="N43" s="2">
        <f t="shared" si="4"/>
        <v>3</v>
      </c>
      <c r="O43" s="2">
        <f t="shared" si="4"/>
        <v>6</v>
      </c>
      <c r="P43" s="2">
        <f t="shared" si="4"/>
        <v>1</v>
      </c>
      <c r="Q43" s="2">
        <f t="shared" si="4"/>
        <v>7</v>
      </c>
      <c r="R43" s="2">
        <f t="shared" si="4"/>
        <v>3</v>
      </c>
      <c r="S43" s="2">
        <f t="shared" si="4"/>
        <v>7</v>
      </c>
      <c r="T43" s="2">
        <f t="shared" si="4"/>
        <v>8</v>
      </c>
      <c r="U43" s="2">
        <f t="shared" si="4"/>
        <v>7</v>
      </c>
      <c r="V43" s="2">
        <f t="shared" si="4"/>
        <v>6</v>
      </c>
      <c r="W43" s="2">
        <f t="shared" si="4"/>
        <v>3</v>
      </c>
      <c r="X43" s="2">
        <f t="shared" si="4"/>
        <v>7</v>
      </c>
    </row>
    <row r="44" spans="2:24" ht="11.25">
      <c r="B44" s="2" t="s">
        <v>12</v>
      </c>
      <c r="D44" s="2">
        <f t="shared" si="3"/>
        <v>7</v>
      </c>
      <c r="E44" s="2">
        <f t="shared" si="4"/>
        <v>1</v>
      </c>
      <c r="F44" s="2">
        <f t="shared" si="4"/>
        <v>8</v>
      </c>
      <c r="G44" s="2">
        <f t="shared" si="4"/>
        <v>1</v>
      </c>
      <c r="H44" s="2">
        <f t="shared" si="4"/>
        <v>2</v>
      </c>
      <c r="I44" s="2">
        <f t="shared" si="4"/>
        <v>8</v>
      </c>
      <c r="J44" s="2">
        <f t="shared" si="4"/>
        <v>7</v>
      </c>
      <c r="K44" s="2">
        <f t="shared" si="4"/>
        <v>8</v>
      </c>
      <c r="L44" s="2">
        <f t="shared" si="4"/>
        <v>2</v>
      </c>
      <c r="M44" s="2">
        <f t="shared" si="4"/>
        <v>7</v>
      </c>
      <c r="N44" s="2">
        <f t="shared" si="4"/>
        <v>2</v>
      </c>
      <c r="O44" s="2">
        <f t="shared" si="4"/>
        <v>7</v>
      </c>
      <c r="P44" s="2">
        <f t="shared" si="4"/>
        <v>4</v>
      </c>
      <c r="Q44" s="2">
        <f t="shared" si="4"/>
        <v>3</v>
      </c>
      <c r="R44" s="2">
        <f t="shared" si="4"/>
        <v>2</v>
      </c>
      <c r="S44" s="2">
        <f t="shared" si="4"/>
        <v>1</v>
      </c>
      <c r="T44" s="2">
        <f t="shared" si="4"/>
        <v>2</v>
      </c>
      <c r="U44" s="2">
        <f t="shared" si="4"/>
        <v>2</v>
      </c>
      <c r="V44" s="2">
        <f t="shared" si="4"/>
        <v>2</v>
      </c>
      <c r="W44" s="2">
        <f t="shared" si="4"/>
        <v>1</v>
      </c>
      <c r="X44" s="2">
        <f t="shared" si="4"/>
        <v>4</v>
      </c>
    </row>
    <row r="45" spans="2:24" ht="11.25">
      <c r="B45" s="2" t="s">
        <v>13</v>
      </c>
      <c r="D45" s="2">
        <f t="shared" si="3"/>
        <v>10</v>
      </c>
      <c r="E45" s="2">
        <f t="shared" si="4"/>
        <v>2</v>
      </c>
      <c r="F45" s="2">
        <f t="shared" si="4"/>
        <v>1</v>
      </c>
      <c r="G45" s="2">
        <f t="shared" si="4"/>
        <v>5</v>
      </c>
      <c r="H45" s="2">
        <f t="shared" si="4"/>
        <v>10</v>
      </c>
      <c r="I45" s="2">
        <f t="shared" si="4"/>
        <v>5</v>
      </c>
      <c r="J45" s="2">
        <f t="shared" si="4"/>
        <v>2</v>
      </c>
      <c r="K45" s="2">
        <f t="shared" si="4"/>
        <v>2</v>
      </c>
      <c r="L45" s="2">
        <f t="shared" si="4"/>
        <v>7</v>
      </c>
      <c r="M45" s="2">
        <f t="shared" si="4"/>
      </c>
      <c r="N45" s="2">
        <f t="shared" si="4"/>
      </c>
      <c r="O45" s="2">
        <f t="shared" si="4"/>
      </c>
      <c r="P45" s="2">
        <f t="shared" si="4"/>
      </c>
      <c r="Q45" s="2">
        <f t="shared" si="4"/>
      </c>
      <c r="R45" s="2">
        <f t="shared" si="4"/>
      </c>
      <c r="S45" s="2">
        <f t="shared" si="4"/>
      </c>
      <c r="T45" s="2">
        <f t="shared" si="4"/>
      </c>
      <c r="U45" s="2">
        <f t="shared" si="4"/>
      </c>
      <c r="V45" s="2">
        <f t="shared" si="4"/>
      </c>
      <c r="W45" s="2">
        <f t="shared" si="4"/>
      </c>
      <c r="X45" s="2">
        <f t="shared" si="4"/>
      </c>
    </row>
    <row r="47" ht="11.25">
      <c r="A47" s="1" t="s">
        <v>47</v>
      </c>
    </row>
    <row r="48" spans="2:11" ht="23.25" customHeight="1">
      <c r="B48" s="4" t="s">
        <v>1</v>
      </c>
      <c r="D48" s="1" t="s">
        <v>16</v>
      </c>
      <c r="E48" s="8" t="s">
        <v>15</v>
      </c>
      <c r="F48" s="8" t="s">
        <v>14</v>
      </c>
      <c r="G48" s="6" t="s">
        <v>45</v>
      </c>
      <c r="H48" s="6" t="s">
        <v>44</v>
      </c>
      <c r="I48" s="1" t="s">
        <v>0</v>
      </c>
      <c r="K48" s="9" t="s">
        <v>42</v>
      </c>
    </row>
    <row r="49" spans="2:11" ht="11.25">
      <c r="B49" s="16" t="s">
        <v>2</v>
      </c>
      <c r="C49" s="16"/>
      <c r="D49" s="17">
        <f aca="true" t="shared" si="6" ref="D49:D60">SUM(D20:X20)</f>
        <v>19534.28</v>
      </c>
      <c r="E49" s="17">
        <f aca="true" t="shared" si="7" ref="E49:E60">MIN(D20:X20)</f>
        <v>756.87</v>
      </c>
      <c r="F49" s="17">
        <f>MIN(D20,F20:X20)</f>
        <v>828.83</v>
      </c>
      <c r="G49" s="17">
        <f>SUM(E49:F49)</f>
        <v>1585.7</v>
      </c>
      <c r="H49" s="17">
        <f>D49-G49</f>
        <v>17948.579999999998</v>
      </c>
      <c r="I49" s="16">
        <f aca="true" t="shared" si="8" ref="I49:I60">RANK(H49,$H$49:$H$60)</f>
        <v>1</v>
      </c>
      <c r="K49" s="7">
        <f>E20-E49</f>
        <v>0</v>
      </c>
    </row>
    <row r="50" spans="2:11" ht="11.25">
      <c r="B50" s="14" t="s">
        <v>3</v>
      </c>
      <c r="C50" s="14"/>
      <c r="D50" s="15">
        <f t="shared" si="6"/>
        <v>19374.69</v>
      </c>
      <c r="E50" s="15">
        <f t="shared" si="7"/>
        <v>769.79</v>
      </c>
      <c r="F50" s="15">
        <f>MIN(D21,F21:X21)</f>
        <v>791.27</v>
      </c>
      <c r="G50" s="15">
        <f aca="true" t="shared" si="9" ref="G50:G60">SUM(E50:F50)</f>
        <v>1561.06</v>
      </c>
      <c r="H50" s="15">
        <f aca="true" t="shared" si="10" ref="H50:H60">D50-G50</f>
        <v>17813.629999999997</v>
      </c>
      <c r="I50" s="14">
        <f t="shared" si="8"/>
        <v>2</v>
      </c>
      <c r="K50" s="7">
        <f>E21-E50</f>
        <v>0</v>
      </c>
    </row>
    <row r="51" spans="2:11" ht="11.25">
      <c r="B51" s="2" t="s">
        <v>4</v>
      </c>
      <c r="D51" s="5">
        <f t="shared" si="6"/>
        <v>7132.12</v>
      </c>
      <c r="E51" s="7">
        <f t="shared" si="7"/>
        <v>0</v>
      </c>
      <c r="F51" s="7">
        <f>MIN(D22,F22:X22)</f>
        <v>0</v>
      </c>
      <c r="G51" s="5">
        <f t="shared" si="9"/>
        <v>0</v>
      </c>
      <c r="H51" s="5">
        <f t="shared" si="10"/>
        <v>7132.12</v>
      </c>
      <c r="I51" s="2">
        <f t="shared" si="8"/>
        <v>11</v>
      </c>
      <c r="K51" s="7"/>
    </row>
    <row r="52" spans="2:11" ht="11.25">
      <c r="B52" s="2" t="s">
        <v>5</v>
      </c>
      <c r="D52" s="5">
        <f t="shared" si="6"/>
        <v>17255.15</v>
      </c>
      <c r="E52" s="7">
        <f t="shared" si="7"/>
        <v>715.21</v>
      </c>
      <c r="F52" s="7">
        <f>MIN(D23:R23,T23:X23)</f>
        <v>718.18</v>
      </c>
      <c r="G52" s="5">
        <f t="shared" si="9"/>
        <v>1433.3899999999999</v>
      </c>
      <c r="H52" s="5">
        <f t="shared" si="10"/>
        <v>15821.760000000002</v>
      </c>
      <c r="I52" s="2">
        <f t="shared" si="8"/>
        <v>8</v>
      </c>
      <c r="K52" s="7">
        <f>S23-E52</f>
        <v>0</v>
      </c>
    </row>
    <row r="53" spans="2:11" ht="11.25">
      <c r="B53" s="2" t="s">
        <v>6</v>
      </c>
      <c r="D53" s="5">
        <f t="shared" si="6"/>
        <v>19125.140000000003</v>
      </c>
      <c r="E53" s="7">
        <f t="shared" si="7"/>
        <v>807.93</v>
      </c>
      <c r="F53" s="7">
        <f>MIN(D24:G24,I24:X24)</f>
        <v>830.47</v>
      </c>
      <c r="G53" s="5">
        <f t="shared" si="9"/>
        <v>1638.4</v>
      </c>
      <c r="H53" s="5">
        <f t="shared" si="10"/>
        <v>17486.74</v>
      </c>
      <c r="I53" s="2">
        <f t="shared" si="8"/>
        <v>4</v>
      </c>
      <c r="K53" s="7">
        <f>H24-E53</f>
        <v>0</v>
      </c>
    </row>
    <row r="54" spans="2:11" ht="11.25">
      <c r="B54" s="2" t="s">
        <v>7</v>
      </c>
      <c r="D54" s="5">
        <f t="shared" si="6"/>
        <v>6983.759999999999</v>
      </c>
      <c r="E54" s="7">
        <f t="shared" si="7"/>
        <v>0</v>
      </c>
      <c r="F54" s="7">
        <f>MIN(E25:X25)</f>
        <v>0</v>
      </c>
      <c r="G54" s="5">
        <f t="shared" si="9"/>
        <v>0</v>
      </c>
      <c r="H54" s="5">
        <f t="shared" si="10"/>
        <v>6983.759999999999</v>
      </c>
      <c r="I54" s="2">
        <f t="shared" si="8"/>
        <v>12</v>
      </c>
      <c r="K54" s="7"/>
    </row>
    <row r="55" spans="2:11" ht="11.25">
      <c r="B55" s="2" t="s">
        <v>8</v>
      </c>
      <c r="D55" s="5">
        <f t="shared" si="6"/>
        <v>18146.520000000004</v>
      </c>
      <c r="E55" s="7">
        <f t="shared" si="7"/>
        <v>726.49</v>
      </c>
      <c r="F55" s="7">
        <f>MIN(D26,F26:X26)</f>
        <v>769.6</v>
      </c>
      <c r="G55" s="5">
        <f>SUM(E55:F55)</f>
        <v>1496.0900000000001</v>
      </c>
      <c r="H55" s="5">
        <f t="shared" si="10"/>
        <v>16650.430000000004</v>
      </c>
      <c r="I55" s="2">
        <f t="shared" si="8"/>
        <v>6</v>
      </c>
      <c r="K55" s="7">
        <f>E26-E55</f>
        <v>0</v>
      </c>
    </row>
    <row r="56" spans="2:11" ht="11.25">
      <c r="B56" s="2" t="s">
        <v>9</v>
      </c>
      <c r="D56" s="5">
        <f t="shared" si="6"/>
        <v>16340.269999999999</v>
      </c>
      <c r="E56" s="7">
        <f t="shared" si="7"/>
        <v>682.91</v>
      </c>
      <c r="F56" s="7">
        <f>MIN(L27:X27,D27:J27)</f>
        <v>691.31</v>
      </c>
      <c r="G56" s="5">
        <f t="shared" si="9"/>
        <v>1374.2199999999998</v>
      </c>
      <c r="H56" s="5">
        <f t="shared" si="10"/>
        <v>14966.05</v>
      </c>
      <c r="I56" s="2">
        <f t="shared" si="8"/>
        <v>9</v>
      </c>
      <c r="K56" s="7">
        <f>K27-E56</f>
        <v>0</v>
      </c>
    </row>
    <row r="57" spans="2:11" ht="11.25">
      <c r="B57" s="2" t="s">
        <v>10</v>
      </c>
      <c r="D57" s="5">
        <f t="shared" si="6"/>
        <v>18144.2</v>
      </c>
      <c r="E57" s="7">
        <f t="shared" si="7"/>
        <v>755.57</v>
      </c>
      <c r="F57" s="7">
        <f>MIN(D28:U28,W28:X28)</f>
        <v>761</v>
      </c>
      <c r="G57" s="5">
        <f t="shared" si="9"/>
        <v>1516.5700000000002</v>
      </c>
      <c r="H57" s="5">
        <f t="shared" si="10"/>
        <v>16627.63</v>
      </c>
      <c r="I57" s="2">
        <f t="shared" si="8"/>
        <v>7</v>
      </c>
      <c r="K57" s="7">
        <f>V28-E57</f>
        <v>0</v>
      </c>
    </row>
    <row r="58" spans="2:11" ht="11.25">
      <c r="B58" s="2" t="s">
        <v>11</v>
      </c>
      <c r="D58" s="5">
        <f t="shared" si="6"/>
        <v>19025.200000000004</v>
      </c>
      <c r="E58" s="7">
        <f t="shared" si="7"/>
        <v>775.94</v>
      </c>
      <c r="F58" s="7">
        <f>MIN(D29:R29,T29:X29)</f>
        <v>794.99</v>
      </c>
      <c r="G58" s="5">
        <f t="shared" si="9"/>
        <v>1570.93</v>
      </c>
      <c r="H58" s="5">
        <f t="shared" si="10"/>
        <v>17454.270000000004</v>
      </c>
      <c r="I58" s="2">
        <f t="shared" si="8"/>
        <v>5</v>
      </c>
      <c r="K58" s="7">
        <f>S29-E58</f>
        <v>0</v>
      </c>
    </row>
    <row r="59" spans="2:11" ht="11.25">
      <c r="B59" s="12" t="s">
        <v>12</v>
      </c>
      <c r="C59" s="12"/>
      <c r="D59" s="13">
        <f t="shared" si="6"/>
        <v>19261.969999999998</v>
      </c>
      <c r="E59" s="13">
        <f t="shared" si="7"/>
        <v>771.9</v>
      </c>
      <c r="F59" s="13">
        <f>MIN(D30:J30,L30:X30)</f>
        <v>814.59</v>
      </c>
      <c r="G59" s="13">
        <f t="shared" si="9"/>
        <v>1586.49</v>
      </c>
      <c r="H59" s="13">
        <f t="shared" si="10"/>
        <v>17675.479999999996</v>
      </c>
      <c r="I59" s="12">
        <f t="shared" si="8"/>
        <v>3</v>
      </c>
      <c r="K59" s="7">
        <f>K30-E59</f>
        <v>0</v>
      </c>
    </row>
    <row r="60" spans="2:11" ht="11.25">
      <c r="B60" s="2" t="s">
        <v>13</v>
      </c>
      <c r="D60" s="5">
        <f t="shared" si="6"/>
        <v>8143.849999999999</v>
      </c>
      <c r="E60" s="7">
        <f t="shared" si="7"/>
        <v>0</v>
      </c>
      <c r="F60" s="7">
        <f>MIN(E31:X31)</f>
        <v>0</v>
      </c>
      <c r="G60" s="5">
        <f t="shared" si="9"/>
        <v>0</v>
      </c>
      <c r="H60" s="5">
        <f t="shared" si="10"/>
        <v>8143.849999999999</v>
      </c>
      <c r="I60" s="2">
        <f t="shared" si="8"/>
        <v>10</v>
      </c>
      <c r="K60" s="7"/>
    </row>
    <row r="62" spans="2:4" ht="11.25">
      <c r="B62" s="5"/>
      <c r="D62" s="1" t="s">
        <v>46</v>
      </c>
    </row>
  </sheetData>
  <conditionalFormatting sqref="D34:X45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Viewport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Shellim</dc:creator>
  <cp:keywords/>
  <dc:description/>
  <cp:lastModifiedBy>Michael Shellim</cp:lastModifiedBy>
  <dcterms:created xsi:type="dcterms:W3CDTF">2008-08-03T21:34:05Z</dcterms:created>
  <dcterms:modified xsi:type="dcterms:W3CDTF">2008-08-04T13:38:57Z</dcterms:modified>
  <cp:category/>
  <cp:version/>
  <cp:contentType/>
  <cp:contentStatus/>
</cp:coreProperties>
</file>