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65431" windowWidth="15600" windowHeight="11355" activeTab="0"/>
  </bookViews>
  <sheets>
    <sheet name="07 league positions" sheetId="1" r:id="rId1"/>
    <sheet name="Compatibility Report" sheetId="2" r:id="rId2"/>
  </sheets>
  <definedNames>
    <definedName name="_xlnm.Print_Area" localSheetId="0">'07 league positions'!$C$1:$R$33</definedName>
  </definedNames>
  <calcPr fullCalcOnLoad="1"/>
</workbook>
</file>

<file path=xl/sharedStrings.xml><?xml version="1.0" encoding="utf-8"?>
<sst xmlns="http://schemas.openxmlformats.org/spreadsheetml/2006/main" count="49" uniqueCount="49">
  <si>
    <t>Mike Evans</t>
  </si>
  <si>
    <t>Mark Southall</t>
  </si>
  <si>
    <t>Tom McPherson</t>
  </si>
  <si>
    <t>Andy Ellison</t>
  </si>
  <si>
    <t>Frank Hulton</t>
  </si>
  <si>
    <t>Graham Reed</t>
  </si>
  <si>
    <t>L3</t>
  </si>
  <si>
    <t>L1</t>
  </si>
  <si>
    <t>L2</t>
  </si>
  <si>
    <t>interim sub total</t>
  </si>
  <si>
    <t>Steve Clutterbuck</t>
  </si>
  <si>
    <t>discard</t>
  </si>
  <si>
    <t xml:space="preserve"> league total</t>
  </si>
  <si>
    <t>Final league posn</t>
  </si>
  <si>
    <t>Duncan Holor</t>
  </si>
  <si>
    <t>Paul Jubb</t>
  </si>
  <si>
    <t>Tom Satinet</t>
  </si>
  <si>
    <t>Mark Richards</t>
  </si>
  <si>
    <t>Paul Stubley</t>
  </si>
  <si>
    <t>Steve Hart</t>
  </si>
  <si>
    <t>Dave Rumble</t>
  </si>
  <si>
    <t>Warrick Smith</t>
  </si>
  <si>
    <t>Steve Dorling</t>
  </si>
  <si>
    <t>Justin Odel</t>
  </si>
  <si>
    <t>Paul Bardoe</t>
  </si>
  <si>
    <t>Pete Odel</t>
  </si>
  <si>
    <t>Chris Dorling</t>
  </si>
  <si>
    <t>Lee Morgan</t>
  </si>
  <si>
    <t>L2 Norm</t>
  </si>
  <si>
    <t>L3Norm</t>
  </si>
  <si>
    <t>L4</t>
  </si>
  <si>
    <t>L4 Norm</t>
  </si>
  <si>
    <t>L5</t>
  </si>
  <si>
    <t>L5Norm</t>
  </si>
  <si>
    <t>L1Norm</t>
  </si>
  <si>
    <t>Compatibility Report for Midland07_F3F_League_Results.xls</t>
  </si>
  <si>
    <t>Run on 20/02/2008 08:30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</si>
  <si>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</si>
  <si>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</si>
  <si>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</si>
  <si>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</si>
  <si>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Adam Richardson</t>
  </si>
  <si>
    <t>Andy Burgoyne</t>
  </si>
  <si>
    <t>Andy West</t>
  </si>
  <si>
    <t>Ian Mason</t>
  </si>
  <si>
    <t>Clive Metcalf</t>
  </si>
  <si>
    <t>Mick Forbes</t>
  </si>
  <si>
    <t>Steve Churchill</t>
  </si>
  <si>
    <t xml:space="preserve">2007/8 Midland League - Final positions (Best 3 from 4)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</si>
</sst>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
    <numFmt numFmtId="165" formatCode="0.0"/>
    <numFmt numFmtId="166" formatCode="0.000"/>
  </numFmts>
  <fonts count="40">
    <font>
      <sz val="10"/>
      <name val="Times New Roman"/>
      <family val="0"/>
    </font>
    <font>
      <sz val="10"/>
      <name val="Arial"/>
      <family val="2"/>
    </font>
    <font>
      <b/>
      <sz val="14"/>
      <name val="Arial"/>
      <family val="2"/>
    </font>
    <font>
      <u val="single"/>
      <sz val="8.5"/>
      <color indexed="12"/>
      <name val="Times New Roman"/>
      <family val="0"/>
    </font>
    <font>
      <u val="single"/>
      <sz val="8.5"/>
      <color indexed="36"/>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
      <patternFill patternType="solid">
        <fgColor theme="0" tint="-0.24997000396251678"/>
        <bgColor indexed="64"/>
      </patternFill>
    </fill>
    <fill>
      <patternFill patternType="solid">
        <fgColor theme="9" tint="0.599960029125213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style="thin"/>
    </border>
    <border>
      <left>
        <color indexed="63"/>
      </left>
      <right style="medium"/>
      <top style="medium"/>
      <bottom style="medium"/>
    </border>
    <border>
      <left style="medium"/>
      <right>
        <color indexed="63"/>
      </right>
      <top>
        <color indexed="63"/>
      </top>
      <bottom style="thin"/>
    </border>
    <border>
      <left style="medium"/>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color indexed="63"/>
      </left>
      <right style="medium"/>
      <top style="thin"/>
      <bottom>
        <color indexed="63"/>
      </bottom>
    </border>
    <border>
      <left style="medium"/>
      <right style="medium"/>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8">
    <xf numFmtId="0" fontId="0" fillId="0" borderId="0" xfId="0" applyAlignment="1">
      <alignment/>
    </xf>
    <xf numFmtId="0" fontId="1" fillId="0" borderId="0" xfId="57">
      <alignment/>
      <protection/>
    </xf>
    <xf numFmtId="0" fontId="1" fillId="33" borderId="0" xfId="57" applyFill="1" applyAlignment="1">
      <alignment horizontal="right"/>
      <protection/>
    </xf>
    <xf numFmtId="2" fontId="1" fillId="33" borderId="0" xfId="57" applyNumberFormat="1" applyFill="1" applyAlignment="1">
      <alignment horizontal="right"/>
      <protection/>
    </xf>
    <xf numFmtId="0" fontId="1" fillId="34" borderId="10" xfId="57" applyFill="1" applyBorder="1">
      <alignment/>
      <protection/>
    </xf>
    <xf numFmtId="2" fontId="1" fillId="35" borderId="0" xfId="57" applyNumberFormat="1" applyFill="1" applyAlignment="1">
      <alignment horizontal="right"/>
      <protection/>
    </xf>
    <xf numFmtId="2" fontId="1" fillId="35" borderId="0" xfId="57" applyNumberFormat="1" applyFont="1" applyFill="1" applyAlignment="1">
      <alignment horizontal="right"/>
      <protection/>
    </xf>
    <xf numFmtId="0" fontId="1" fillId="0" borderId="0" xfId="57" applyAlignment="1">
      <alignment horizontal="left"/>
      <protection/>
    </xf>
    <xf numFmtId="2" fontId="1" fillId="36" borderId="0" xfId="57" applyNumberFormat="1" applyFill="1" applyAlignment="1">
      <alignment horizontal="right"/>
      <protection/>
    </xf>
    <xf numFmtId="0" fontId="1" fillId="0" borderId="0" xfId="57" applyFill="1" applyAlignment="1">
      <alignment horizontal="center"/>
      <protection/>
    </xf>
    <xf numFmtId="2" fontId="1" fillId="0" borderId="0" xfId="57" applyNumberFormat="1" applyFill="1" applyAlignment="1">
      <alignment horizontal="right"/>
      <protection/>
    </xf>
    <xf numFmtId="2" fontId="1" fillId="0" borderId="0" xfId="57" applyNumberFormat="1" applyFont="1" applyFill="1" applyAlignment="1">
      <alignment horizontal="right"/>
      <protection/>
    </xf>
    <xf numFmtId="0" fontId="1" fillId="0" borderId="0" xfId="57" applyFill="1" applyAlignment="1">
      <alignment horizontal="right"/>
      <protection/>
    </xf>
    <xf numFmtId="2" fontId="1" fillId="36" borderId="11" xfId="57" applyNumberFormat="1" applyFont="1" applyFill="1" applyBorder="1" applyAlignment="1">
      <alignment horizontal="right"/>
      <protection/>
    </xf>
    <xf numFmtId="2" fontId="1" fillId="33" borderId="11" xfId="57" applyNumberFormat="1" applyFont="1" applyFill="1" applyBorder="1" applyAlignment="1">
      <alignment horizontal="right"/>
      <protection/>
    </xf>
    <xf numFmtId="2" fontId="1" fillId="35" borderId="11" xfId="57" applyNumberFormat="1" applyFont="1" applyFill="1" applyBorder="1" applyAlignment="1">
      <alignment horizontal="right"/>
      <protection/>
    </xf>
    <xf numFmtId="0" fontId="1" fillId="33" borderId="11" xfId="57" applyFont="1" applyFill="1" applyBorder="1" applyAlignment="1">
      <alignment horizontal="right"/>
      <protection/>
    </xf>
    <xf numFmtId="2" fontId="1" fillId="36" borderId="12" xfId="57" applyNumberFormat="1" applyFill="1" applyBorder="1" applyAlignment="1">
      <alignment horizontal="right"/>
      <protection/>
    </xf>
    <xf numFmtId="2" fontId="1" fillId="33" borderId="12" xfId="57" applyNumberFormat="1" applyFill="1" applyBorder="1" applyAlignment="1">
      <alignment horizontal="right"/>
      <protection/>
    </xf>
    <xf numFmtId="2" fontId="1" fillId="35" borderId="12" xfId="57" applyNumberFormat="1" applyFill="1" applyBorder="1" applyAlignment="1">
      <alignment horizontal="right"/>
      <protection/>
    </xf>
    <xf numFmtId="0" fontId="1" fillId="0" borderId="0" xfId="57" applyFill="1" applyBorder="1">
      <alignment/>
      <protection/>
    </xf>
    <xf numFmtId="0" fontId="1" fillId="33" borderId="13" xfId="57" applyFont="1" applyFill="1" applyBorder="1" applyAlignment="1">
      <alignment horizontal="right"/>
      <protection/>
    </xf>
    <xf numFmtId="2" fontId="1" fillId="33" borderId="14" xfId="57" applyNumberFormat="1" applyFill="1" applyBorder="1" applyAlignment="1">
      <alignment horizontal="right"/>
      <protection/>
    </xf>
    <xf numFmtId="0" fontId="1" fillId="37" borderId="11" xfId="57" applyFont="1" applyFill="1" applyBorder="1" applyAlignment="1">
      <alignment horizontal="center"/>
      <protection/>
    </xf>
    <xf numFmtId="0" fontId="1" fillId="37" borderId="12" xfId="57" applyFill="1" applyBorder="1" applyAlignment="1">
      <alignment horizontal="center"/>
      <protection/>
    </xf>
    <xf numFmtId="0" fontId="1" fillId="34" borderId="15" xfId="57" applyFill="1" applyBorder="1">
      <alignment/>
      <protection/>
    </xf>
    <xf numFmtId="0" fontId="1" fillId="34" borderId="16" xfId="57" applyFill="1" applyBorder="1">
      <alignment/>
      <protection/>
    </xf>
    <xf numFmtId="2" fontId="1" fillId="36" borderId="17" xfId="57" applyNumberFormat="1" applyFill="1" applyBorder="1" applyAlignment="1">
      <alignment horizontal="right"/>
      <protection/>
    </xf>
    <xf numFmtId="2" fontId="1" fillId="33" borderId="17" xfId="57" applyNumberFormat="1" applyFill="1" applyBorder="1" applyAlignment="1">
      <alignment horizontal="right"/>
      <protection/>
    </xf>
    <xf numFmtId="2" fontId="1" fillId="33" borderId="11" xfId="57" applyNumberFormat="1" applyFont="1" applyFill="1" applyBorder="1" applyAlignment="1">
      <alignment horizontal="right"/>
      <protection/>
    </xf>
    <xf numFmtId="2" fontId="1" fillId="33" borderId="12" xfId="57" applyNumberFormat="1" applyFont="1" applyFill="1" applyBorder="1" applyAlignment="1">
      <alignment horizontal="right"/>
      <protection/>
    </xf>
    <xf numFmtId="2" fontId="1" fillId="36" borderId="18" xfId="57" applyNumberFormat="1" applyFill="1" applyBorder="1" applyAlignment="1">
      <alignment horizontal="right"/>
      <protection/>
    </xf>
    <xf numFmtId="2" fontId="1" fillId="35" borderId="18" xfId="57" applyNumberFormat="1" applyFill="1" applyBorder="1" applyAlignment="1">
      <alignment horizontal="right"/>
      <protection/>
    </xf>
    <xf numFmtId="0" fontId="1" fillId="37" borderId="19" xfId="57" applyFont="1" applyFill="1" applyBorder="1">
      <alignment/>
      <protection/>
    </xf>
    <xf numFmtId="0" fontId="1" fillId="37" borderId="20" xfId="57" applyFont="1" applyFill="1" applyBorder="1">
      <alignment/>
      <protection/>
    </xf>
    <xf numFmtId="0" fontId="1" fillId="37" borderId="20" xfId="57" applyFont="1" applyFill="1" applyBorder="1">
      <alignment/>
      <protection/>
    </xf>
    <xf numFmtId="0" fontId="1" fillId="37" borderId="20" xfId="58" applyFont="1" applyFill="1" applyBorder="1">
      <alignment/>
      <protection/>
    </xf>
    <xf numFmtId="0" fontId="1" fillId="37" borderId="21" xfId="58" applyFont="1" applyFill="1" applyBorder="1">
      <alignment/>
      <protection/>
    </xf>
    <xf numFmtId="2" fontId="1" fillId="36" borderId="22" xfId="57" applyNumberFormat="1" applyFont="1" applyFill="1" applyBorder="1" applyAlignment="1">
      <alignment horizontal="right"/>
      <protection/>
    </xf>
    <xf numFmtId="2" fontId="1" fillId="33" borderId="22" xfId="57" applyNumberFormat="1" applyFont="1" applyFill="1" applyBorder="1" applyAlignment="1">
      <alignment horizontal="right"/>
      <protection/>
    </xf>
    <xf numFmtId="0" fontId="2" fillId="0" borderId="0" xfId="57" applyFont="1" applyFill="1">
      <alignment/>
      <protection/>
    </xf>
    <xf numFmtId="0" fontId="1" fillId="0" borderId="0" xfId="57" applyFill="1">
      <alignment/>
      <protection/>
    </xf>
    <xf numFmtId="0" fontId="1" fillId="0" borderId="0" xfId="57" applyFont="1" applyFill="1" applyBorder="1">
      <alignment/>
      <protection/>
    </xf>
    <xf numFmtId="0" fontId="2" fillId="0" borderId="0" xfId="57" applyFont="1" applyFill="1" applyAlignment="1">
      <alignment horizontal="right"/>
      <protection/>
    </xf>
    <xf numFmtId="2" fontId="1" fillId="36" borderId="12" xfId="57" applyNumberFormat="1" applyFont="1" applyFill="1" applyBorder="1" applyAlignment="1">
      <alignment horizontal="right"/>
      <protection/>
    </xf>
    <xf numFmtId="2" fontId="1" fillId="36" borderId="12" xfId="58" applyNumberFormat="1" applyFont="1" applyFill="1" applyBorder="1" applyAlignment="1">
      <alignment horizontal="right"/>
      <protection/>
    </xf>
    <xf numFmtId="2" fontId="1" fillId="36" borderId="18" xfId="58" applyNumberFormat="1" applyFont="1" applyFill="1" applyBorder="1" applyAlignment="1">
      <alignment horizontal="right"/>
      <protection/>
    </xf>
    <xf numFmtId="2" fontId="1" fillId="33" borderId="13" xfId="57" applyNumberFormat="1" applyFont="1" applyFill="1" applyBorder="1" applyAlignment="1">
      <alignment horizontal="right"/>
      <protection/>
    </xf>
    <xf numFmtId="0" fontId="1" fillId="37" borderId="12" xfId="57" applyFont="1" applyFill="1" applyBorder="1" applyAlignment="1">
      <alignment horizontal="center"/>
      <protection/>
    </xf>
    <xf numFmtId="0" fontId="1" fillId="36" borderId="13" xfId="57" applyFont="1" applyFill="1" applyBorder="1" applyAlignment="1">
      <alignment horizontal="right"/>
      <protection/>
    </xf>
    <xf numFmtId="0" fontId="1" fillId="38" borderId="23" xfId="57" applyFont="1" applyFill="1" applyBorder="1">
      <alignment/>
      <protection/>
    </xf>
    <xf numFmtId="0" fontId="1" fillId="38" borderId="24" xfId="57" applyFont="1" applyFill="1" applyBorder="1">
      <alignment/>
      <protection/>
    </xf>
    <xf numFmtId="0" fontId="1" fillId="38" borderId="20" xfId="57" applyFont="1" applyFill="1" applyBorder="1">
      <alignment/>
      <protection/>
    </xf>
    <xf numFmtId="0" fontId="1" fillId="38" borderId="20" xfId="58" applyFont="1" applyFill="1" applyBorder="1">
      <alignment/>
      <protection/>
    </xf>
    <xf numFmtId="0" fontId="1" fillId="38" borderId="20" xfId="57" applyFont="1" applyFill="1" applyBorder="1">
      <alignment/>
      <protection/>
    </xf>
    <xf numFmtId="0" fontId="1" fillId="38" borderId="21" xfId="58" applyFont="1" applyFill="1" applyBorder="1">
      <alignment/>
      <protection/>
    </xf>
    <xf numFmtId="0" fontId="1" fillId="39" borderId="25" xfId="57" applyFont="1" applyFill="1" applyBorder="1">
      <alignment/>
      <protection/>
    </xf>
    <xf numFmtId="0" fontId="1" fillId="39" borderId="24" xfId="57" applyFont="1" applyFill="1" applyBorder="1">
      <alignment/>
      <protection/>
    </xf>
    <xf numFmtId="0" fontId="1" fillId="39" borderId="20" xfId="57" applyFont="1" applyFill="1" applyBorder="1">
      <alignment/>
      <protection/>
    </xf>
    <xf numFmtId="0" fontId="1" fillId="39" borderId="20" xfId="58" applyFont="1" applyFill="1" applyBorder="1">
      <alignment/>
      <protection/>
    </xf>
    <xf numFmtId="0" fontId="1" fillId="39" borderId="20" xfId="57" applyFont="1" applyFill="1" applyBorder="1">
      <alignment/>
      <protection/>
    </xf>
    <xf numFmtId="0" fontId="1" fillId="39" borderId="21" xfId="58" applyFont="1" applyFill="1" applyBorder="1">
      <alignment/>
      <protection/>
    </xf>
    <xf numFmtId="2"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26" xfId="0" applyNumberFormat="1" applyBorder="1" applyAlignment="1">
      <alignment vertical="top" wrapText="1"/>
    </xf>
    <xf numFmtId="0" fontId="0" fillId="0" borderId="27"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2" fontId="5" fillId="0" borderId="0" xfId="0" applyNumberFormat="1" applyFont="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2" fontId="1" fillId="33" borderId="18" xfId="57" applyNumberFormat="1" applyFont="1" applyFill="1" applyBorder="1" applyAlignment="1">
      <alignment horizontal="right"/>
      <protection/>
    </xf>
    <xf numFmtId="2" fontId="1" fillId="33" borderId="18" xfId="57" applyNumberFormat="1" applyFill="1" applyBorder="1" applyAlignment="1">
      <alignment horizontal="right"/>
      <protection/>
    </xf>
    <xf numFmtId="2" fontId="1" fillId="36" borderId="29" xfId="57" applyNumberFormat="1" applyFill="1" applyBorder="1" applyAlignment="1">
      <alignment horizontal="right"/>
      <protection/>
    </xf>
    <xf numFmtId="2" fontId="1" fillId="33" borderId="29" xfId="57" applyNumberFormat="1" applyFill="1" applyBorder="1" applyAlignment="1">
      <alignment horizontal="right"/>
      <protection/>
    </xf>
    <xf numFmtId="2" fontId="1" fillId="33" borderId="30" xfId="57" applyNumberFormat="1" applyFill="1" applyBorder="1" applyAlignment="1">
      <alignment horizontal="right"/>
      <protection/>
    </xf>
    <xf numFmtId="0" fontId="1" fillId="37" borderId="18" xfId="57" applyFont="1" applyFill="1" applyBorder="1" applyAlignment="1">
      <alignment horizontal="center"/>
      <protection/>
    </xf>
    <xf numFmtId="0" fontId="1" fillId="37" borderId="24" xfId="58" applyFont="1" applyFill="1" applyBorder="1">
      <alignment/>
      <protection/>
    </xf>
    <xf numFmtId="0" fontId="1" fillId="39" borderId="24" xfId="58" applyFont="1" applyFill="1" applyBorder="1">
      <alignment/>
      <protection/>
    </xf>
    <xf numFmtId="0" fontId="1" fillId="38" borderId="24" xfId="58" applyFont="1" applyFill="1" applyBorder="1">
      <alignment/>
      <protection/>
    </xf>
    <xf numFmtId="2" fontId="1" fillId="36" borderId="31" xfId="58" applyNumberFormat="1" applyFont="1" applyFill="1" applyBorder="1" applyAlignment="1">
      <alignment horizontal="right"/>
      <protection/>
    </xf>
    <xf numFmtId="2" fontId="1" fillId="33" borderId="31" xfId="57" applyNumberFormat="1" applyFont="1" applyFill="1" applyBorder="1" applyAlignment="1">
      <alignment horizontal="right"/>
      <protection/>
    </xf>
    <xf numFmtId="2" fontId="1" fillId="36" borderId="31" xfId="57" applyNumberFormat="1" applyFill="1" applyBorder="1" applyAlignment="1">
      <alignment horizontal="right"/>
      <protection/>
    </xf>
    <xf numFmtId="2" fontId="1" fillId="33" borderId="31" xfId="57" applyNumberFormat="1" applyFill="1" applyBorder="1" applyAlignment="1">
      <alignment horizontal="right"/>
      <protection/>
    </xf>
    <xf numFmtId="2" fontId="1" fillId="36" borderId="32" xfId="57" applyNumberFormat="1" applyFill="1" applyBorder="1" applyAlignment="1">
      <alignment horizontal="right"/>
      <protection/>
    </xf>
    <xf numFmtId="2" fontId="1" fillId="33" borderId="32" xfId="57" applyNumberFormat="1" applyFill="1" applyBorder="1" applyAlignment="1">
      <alignment horizontal="right"/>
      <protection/>
    </xf>
    <xf numFmtId="2" fontId="1" fillId="33" borderId="33" xfId="57" applyNumberFormat="1" applyFill="1" applyBorder="1" applyAlignment="1">
      <alignment horizontal="right"/>
      <protection/>
    </xf>
    <xf numFmtId="2" fontId="1" fillId="35" borderId="31" xfId="57" applyNumberFormat="1" applyFill="1" applyBorder="1" applyAlignment="1">
      <alignment horizontal="right"/>
      <protection/>
    </xf>
    <xf numFmtId="0" fontId="1" fillId="37" borderId="31" xfId="57" applyFont="1" applyFill="1" applyBorder="1" applyAlignment="1">
      <alignment horizontal="center"/>
      <protection/>
    </xf>
    <xf numFmtId="0" fontId="1" fillId="40" borderId="34" xfId="58" applyFont="1" applyFill="1" applyBorder="1">
      <alignment/>
      <protection/>
    </xf>
    <xf numFmtId="0" fontId="1" fillId="40" borderId="35" xfId="58" applyFont="1" applyFill="1" applyBorder="1">
      <alignment/>
      <protection/>
    </xf>
    <xf numFmtId="2" fontId="1" fillId="40" borderId="35" xfId="58" applyNumberFormat="1" applyFont="1" applyFill="1" applyBorder="1" applyAlignment="1">
      <alignment horizontal="right"/>
      <protection/>
    </xf>
    <xf numFmtId="2" fontId="1" fillId="40" borderId="35" xfId="57" applyNumberFormat="1" applyFont="1" applyFill="1" applyBorder="1" applyAlignment="1">
      <alignment horizontal="right"/>
      <protection/>
    </xf>
    <xf numFmtId="2" fontId="1" fillId="40" borderId="35" xfId="57" applyNumberFormat="1" applyFill="1" applyBorder="1" applyAlignment="1">
      <alignment horizontal="right"/>
      <protection/>
    </xf>
    <xf numFmtId="0" fontId="1" fillId="40" borderId="35" xfId="57" applyFill="1" applyBorder="1">
      <alignment/>
      <protection/>
    </xf>
    <xf numFmtId="0" fontId="1" fillId="40" borderId="23" xfId="57"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nal WS scoresheet - normalised"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64"/>
  <sheetViews>
    <sheetView tabSelected="1" zoomScale="90" zoomScaleNormal="90" zoomScalePageLayoutView="0" workbookViewId="0" topLeftCell="A1">
      <selection activeCell="L37" sqref="L37"/>
    </sheetView>
  </sheetViews>
  <sheetFormatPr defaultColWidth="10.66015625" defaultRowHeight="12.75"/>
  <cols>
    <col min="1" max="1" width="9.5" style="1" bestFit="1" customWidth="1"/>
    <col min="2" max="2" width="9.33203125" style="1" customWidth="1"/>
    <col min="3" max="3" width="20.83203125" style="41" bestFit="1" customWidth="1"/>
    <col min="4" max="4" width="10.5" style="41" customWidth="1"/>
    <col min="5" max="5" width="11" style="41" customWidth="1"/>
    <col min="6" max="6" width="9.66015625" style="12" bestFit="1" customWidth="1"/>
    <col min="7" max="7" width="9.66015625" style="3" bestFit="1" customWidth="1"/>
    <col min="8" max="8" width="9.66015625" style="8" bestFit="1" customWidth="1"/>
    <col min="9" max="9" width="9.66015625" style="6" bestFit="1" customWidth="1"/>
    <col min="10" max="10" width="9.66015625" style="8" bestFit="1" customWidth="1"/>
    <col min="11" max="11" width="9.66015625" style="3" bestFit="1" customWidth="1"/>
    <col min="12" max="12" width="9.66015625" style="5" bestFit="1" customWidth="1"/>
    <col min="13" max="13" width="11.83203125" style="5" bestFit="1" customWidth="1"/>
    <col min="14" max="14" width="1.0078125" style="4" customWidth="1"/>
    <col min="15" max="15" width="17" style="2" bestFit="1" customWidth="1"/>
    <col min="16" max="16" width="8.5" style="5" bestFit="1" customWidth="1"/>
    <col min="17" max="17" width="13.16015625" style="2" bestFit="1" customWidth="1"/>
    <col min="18" max="18" width="18.66015625" style="9" bestFit="1" customWidth="1"/>
    <col min="19" max="16384" width="10.66015625" style="1" customWidth="1"/>
  </cols>
  <sheetData>
    <row r="1" spans="3:17" ht="18">
      <c r="C1" s="40" t="s">
        <v>48</v>
      </c>
      <c r="D1" s="40"/>
      <c r="E1" s="40"/>
      <c r="F1" s="43"/>
      <c r="G1" s="10"/>
      <c r="H1" s="10"/>
      <c r="I1" s="11"/>
      <c r="J1" s="10"/>
      <c r="K1" s="10"/>
      <c r="L1" s="10"/>
      <c r="M1" s="10"/>
      <c r="N1" s="20"/>
      <c r="O1" s="12"/>
      <c r="P1" s="10"/>
      <c r="Q1" s="12"/>
    </row>
    <row r="2" spans="7:17" ht="13.5" thickBot="1">
      <c r="G2" s="10"/>
      <c r="H2" s="10"/>
      <c r="I2" s="11"/>
      <c r="J2" s="10"/>
      <c r="K2" s="10"/>
      <c r="L2" s="10"/>
      <c r="M2" s="10"/>
      <c r="N2" s="20"/>
      <c r="O2" s="12"/>
      <c r="P2" s="10"/>
      <c r="Q2" s="12"/>
    </row>
    <row r="3" spans="3:18" ht="13.5" thickBot="1">
      <c r="C3" s="42"/>
      <c r="D3" s="56" t="s">
        <v>7</v>
      </c>
      <c r="E3" s="50" t="s">
        <v>34</v>
      </c>
      <c r="F3" s="49" t="s">
        <v>8</v>
      </c>
      <c r="G3" s="47" t="s">
        <v>28</v>
      </c>
      <c r="H3" s="13" t="s">
        <v>6</v>
      </c>
      <c r="I3" s="29" t="s">
        <v>29</v>
      </c>
      <c r="J3" s="13" t="s">
        <v>30</v>
      </c>
      <c r="K3" s="14" t="s">
        <v>31</v>
      </c>
      <c r="L3" s="38" t="s">
        <v>32</v>
      </c>
      <c r="M3" s="39" t="s">
        <v>33</v>
      </c>
      <c r="N3" s="25"/>
      <c r="O3" s="21" t="s">
        <v>9</v>
      </c>
      <c r="P3" s="15" t="s">
        <v>11</v>
      </c>
      <c r="Q3" s="16" t="s">
        <v>12</v>
      </c>
      <c r="R3" s="23" t="s">
        <v>13</v>
      </c>
    </row>
    <row r="4" spans="2:18" ht="12.75">
      <c r="B4" s="7"/>
      <c r="C4" s="33" t="s">
        <v>0</v>
      </c>
      <c r="D4" s="57"/>
      <c r="E4" s="51"/>
      <c r="F4" s="44">
        <v>6800</v>
      </c>
      <c r="G4" s="30">
        <f>F4/(6800)*1000</f>
        <v>1000</v>
      </c>
      <c r="H4" s="17">
        <v>7609</v>
      </c>
      <c r="I4" s="30">
        <f>H4/(7656)*1000</f>
        <v>993.8610240334378</v>
      </c>
      <c r="J4" s="17">
        <v>6722</v>
      </c>
      <c r="K4" s="18">
        <f>J4/(6722)*1000</f>
        <v>1000</v>
      </c>
      <c r="L4" s="27">
        <v>6628</v>
      </c>
      <c r="M4" s="28">
        <f>L4/(6641)*1000</f>
        <v>998.042463484415</v>
      </c>
      <c r="N4" s="26"/>
      <c r="O4" s="22">
        <f>G4+I4+K4+M4</f>
        <v>3991.9034875178527</v>
      </c>
      <c r="P4" s="19">
        <f>I4</f>
        <v>993.8610240334378</v>
      </c>
      <c r="Q4" s="18">
        <f>O4-P4</f>
        <v>2998.042463484415</v>
      </c>
      <c r="R4" s="24">
        <v>1</v>
      </c>
    </row>
    <row r="5" spans="2:18" ht="12.75">
      <c r="B5" s="7"/>
      <c r="C5" s="34" t="s">
        <v>5</v>
      </c>
      <c r="D5" s="58"/>
      <c r="E5" s="52"/>
      <c r="F5" s="17">
        <v>6437</v>
      </c>
      <c r="G5" s="30">
        <f>F5/(6800)*1000</f>
        <v>946.6176470588235</v>
      </c>
      <c r="H5" s="17">
        <v>7656</v>
      </c>
      <c r="I5" s="30">
        <f>H5/(7656)*1000</f>
        <v>1000</v>
      </c>
      <c r="J5" s="17">
        <v>6634</v>
      </c>
      <c r="K5" s="18">
        <f>J5/(6722)*1000</f>
        <v>986.908658137459</v>
      </c>
      <c r="L5" s="27">
        <v>6641</v>
      </c>
      <c r="M5" s="28">
        <f>L5/(6641)*1000</f>
        <v>1000</v>
      </c>
      <c r="N5" s="26"/>
      <c r="O5" s="22">
        <f>G5+I5+K5+M5</f>
        <v>3933.5263051962825</v>
      </c>
      <c r="P5" s="19">
        <f>G5</f>
        <v>946.6176470588235</v>
      </c>
      <c r="Q5" s="18">
        <f>O5-P5</f>
        <v>2986.908658137459</v>
      </c>
      <c r="R5" s="48">
        <v>2</v>
      </c>
    </row>
    <row r="6" spans="2:18" ht="13.5" thickBot="1">
      <c r="B6" s="7"/>
      <c r="C6" s="37" t="s">
        <v>42</v>
      </c>
      <c r="D6" s="61"/>
      <c r="E6" s="55"/>
      <c r="F6" s="46">
        <v>6342</v>
      </c>
      <c r="G6" s="73">
        <f>F6/(6800)*1000</f>
        <v>932.6470588235294</v>
      </c>
      <c r="H6" s="31">
        <v>7350</v>
      </c>
      <c r="I6" s="73">
        <f>H6/(7656)*1000</f>
        <v>960.0313479623825</v>
      </c>
      <c r="J6" s="31">
        <v>6653</v>
      </c>
      <c r="K6" s="74">
        <f>J6/(6722)*1000</f>
        <v>989.7351978577805</v>
      </c>
      <c r="L6" s="75">
        <v>5909</v>
      </c>
      <c r="M6" s="76">
        <f>L6/(6641)*1000</f>
        <v>889.7756361993676</v>
      </c>
      <c r="N6" s="26"/>
      <c r="O6" s="77">
        <f>G6+I6+K6+M6</f>
        <v>3772.18924084306</v>
      </c>
      <c r="P6" s="32">
        <f>M6</f>
        <v>889.7756361993676</v>
      </c>
      <c r="Q6" s="74">
        <f>O6-P6</f>
        <v>2882.4136046436925</v>
      </c>
      <c r="R6" s="78">
        <v>3</v>
      </c>
    </row>
    <row r="7" spans="2:18" ht="13.5" thickBot="1">
      <c r="B7" s="7"/>
      <c r="C7" s="91"/>
      <c r="D7" s="92"/>
      <c r="E7" s="92"/>
      <c r="F7" s="93"/>
      <c r="G7" s="94"/>
      <c r="H7" s="95"/>
      <c r="I7" s="94"/>
      <c r="J7" s="95"/>
      <c r="K7" s="95"/>
      <c r="L7" s="95"/>
      <c r="M7" s="95"/>
      <c r="N7" s="96"/>
      <c r="O7" s="95"/>
      <c r="P7" s="95"/>
      <c r="Q7" s="95"/>
      <c r="R7" s="97"/>
    </row>
    <row r="8" spans="2:18" ht="12.75">
      <c r="B8" s="7"/>
      <c r="C8" s="79" t="s">
        <v>2</v>
      </c>
      <c r="D8" s="80"/>
      <c r="E8" s="81"/>
      <c r="F8" s="82">
        <v>6463</v>
      </c>
      <c r="G8" s="83">
        <f aca="true" t="shared" si="0" ref="G8:G22">F8/(6800)*1000</f>
        <v>950.4411764705883</v>
      </c>
      <c r="H8" s="84">
        <v>6908</v>
      </c>
      <c r="I8" s="83">
        <f aca="true" t="shared" si="1" ref="I8:I22">H8/(7656)*1000</f>
        <v>902.2988505747126</v>
      </c>
      <c r="J8" s="84">
        <v>6323</v>
      </c>
      <c r="K8" s="85">
        <f aca="true" t="shared" si="2" ref="K8:K22">J8/(6722)*1000</f>
        <v>940.642665873252</v>
      </c>
      <c r="L8" s="86"/>
      <c r="M8" s="87">
        <f aca="true" t="shared" si="3" ref="M8:M31">L8/(6641)*1000</f>
        <v>0</v>
      </c>
      <c r="N8" s="26"/>
      <c r="O8" s="88">
        <f aca="true" t="shared" si="4" ref="O8:O33">G8+I8+K8+M8</f>
        <v>2793.382692918553</v>
      </c>
      <c r="P8" s="89">
        <f>M8</f>
        <v>0</v>
      </c>
      <c r="Q8" s="85">
        <f aca="true" t="shared" si="5" ref="Q8:Q33">O8-P8</f>
        <v>2793.382692918553</v>
      </c>
      <c r="R8" s="90">
        <v>4</v>
      </c>
    </row>
    <row r="9" spans="2:18" ht="12.75">
      <c r="B9" s="7"/>
      <c r="C9" s="34" t="s">
        <v>14</v>
      </c>
      <c r="D9" s="58"/>
      <c r="E9" s="52"/>
      <c r="F9" s="17">
        <v>6354</v>
      </c>
      <c r="G9" s="30">
        <f t="shared" si="0"/>
        <v>934.4117647058824</v>
      </c>
      <c r="H9" s="17">
        <v>7003</v>
      </c>
      <c r="I9" s="30">
        <f t="shared" si="1"/>
        <v>914.7074190177639</v>
      </c>
      <c r="J9" s="17">
        <v>6236</v>
      </c>
      <c r="K9" s="18">
        <f t="shared" si="2"/>
        <v>927.7000892591491</v>
      </c>
      <c r="L9" s="27"/>
      <c r="M9" s="28">
        <f t="shared" si="3"/>
        <v>0</v>
      </c>
      <c r="N9" s="26"/>
      <c r="O9" s="22">
        <f t="shared" si="4"/>
        <v>2776.819272982795</v>
      </c>
      <c r="P9" s="19">
        <f>M9</f>
        <v>0</v>
      </c>
      <c r="Q9" s="18">
        <f t="shared" si="5"/>
        <v>2776.819272982795</v>
      </c>
      <c r="R9" s="48">
        <v>5</v>
      </c>
    </row>
    <row r="10" spans="2:18" ht="12.75">
      <c r="B10" s="7"/>
      <c r="C10" s="35" t="s">
        <v>18</v>
      </c>
      <c r="D10" s="60"/>
      <c r="E10" s="54"/>
      <c r="F10" s="44"/>
      <c r="G10" s="30">
        <f t="shared" si="0"/>
        <v>0</v>
      </c>
      <c r="H10" s="17">
        <v>6990</v>
      </c>
      <c r="I10" s="30">
        <f t="shared" si="1"/>
        <v>913.0094043887146</v>
      </c>
      <c r="J10" s="17">
        <v>6095</v>
      </c>
      <c r="K10" s="18">
        <f t="shared" si="2"/>
        <v>906.724189229396</v>
      </c>
      <c r="L10" s="27">
        <v>5776</v>
      </c>
      <c r="M10" s="28">
        <f t="shared" si="3"/>
        <v>869.7485318476133</v>
      </c>
      <c r="N10" s="26"/>
      <c r="O10" s="22">
        <f t="shared" si="4"/>
        <v>2689.482125465724</v>
      </c>
      <c r="P10" s="19">
        <f>G10</f>
        <v>0</v>
      </c>
      <c r="Q10" s="18">
        <f t="shared" si="5"/>
        <v>2689.482125465724</v>
      </c>
      <c r="R10" s="48">
        <v>6</v>
      </c>
    </row>
    <row r="11" spans="2:18" ht="12.75">
      <c r="B11" s="7"/>
      <c r="C11" s="35" t="s">
        <v>15</v>
      </c>
      <c r="D11" s="60"/>
      <c r="E11" s="54"/>
      <c r="F11" s="44">
        <v>5868</v>
      </c>
      <c r="G11" s="30">
        <f t="shared" si="0"/>
        <v>862.9411764705882</v>
      </c>
      <c r="H11" s="17">
        <v>6720</v>
      </c>
      <c r="I11" s="30">
        <f t="shared" si="1"/>
        <v>877.7429467084639</v>
      </c>
      <c r="J11" s="17">
        <v>5991</v>
      </c>
      <c r="K11" s="18">
        <f t="shared" si="2"/>
        <v>891.2526033918476</v>
      </c>
      <c r="L11" s="27">
        <v>5743</v>
      </c>
      <c r="M11" s="28">
        <f t="shared" si="3"/>
        <v>864.7794006926667</v>
      </c>
      <c r="N11" s="26"/>
      <c r="O11" s="22">
        <f t="shared" si="4"/>
        <v>3496.7161272635667</v>
      </c>
      <c r="P11" s="19">
        <f>G11</f>
        <v>862.9411764705882</v>
      </c>
      <c r="Q11" s="18">
        <f t="shared" si="5"/>
        <v>2633.7749507929784</v>
      </c>
      <c r="R11" s="48">
        <v>7</v>
      </c>
    </row>
    <row r="12" spans="2:18" ht="12.75">
      <c r="B12" s="7"/>
      <c r="C12" s="35" t="s">
        <v>21</v>
      </c>
      <c r="D12" s="60"/>
      <c r="E12" s="54"/>
      <c r="F12" s="44"/>
      <c r="G12" s="30">
        <f t="shared" si="0"/>
        <v>0</v>
      </c>
      <c r="H12" s="17">
        <v>6464</v>
      </c>
      <c r="I12" s="30">
        <f t="shared" si="1"/>
        <v>844.3051201671892</v>
      </c>
      <c r="J12" s="17">
        <v>6004</v>
      </c>
      <c r="K12" s="18">
        <f t="shared" si="2"/>
        <v>893.1865516215413</v>
      </c>
      <c r="L12" s="27">
        <v>5521</v>
      </c>
      <c r="M12" s="28">
        <f t="shared" si="3"/>
        <v>831.3507001957537</v>
      </c>
      <c r="N12" s="26"/>
      <c r="O12" s="22">
        <f t="shared" si="4"/>
        <v>2568.842371984484</v>
      </c>
      <c r="P12" s="19">
        <f>G12</f>
        <v>0</v>
      </c>
      <c r="Q12" s="18">
        <f t="shared" si="5"/>
        <v>2568.842371984484</v>
      </c>
      <c r="R12" s="48">
        <v>8</v>
      </c>
    </row>
    <row r="13" spans="2:18" ht="12.75">
      <c r="B13" s="7"/>
      <c r="C13" s="34" t="s">
        <v>16</v>
      </c>
      <c r="D13" s="58"/>
      <c r="E13" s="52"/>
      <c r="F13" s="17">
        <v>5799</v>
      </c>
      <c r="G13" s="30">
        <f t="shared" si="0"/>
        <v>852.7941176470588</v>
      </c>
      <c r="H13" s="17">
        <v>6472</v>
      </c>
      <c r="I13" s="30">
        <f t="shared" si="1"/>
        <v>845.3500522466039</v>
      </c>
      <c r="J13" s="17">
        <v>5803</v>
      </c>
      <c r="K13" s="18">
        <f t="shared" si="2"/>
        <v>863.2847366855103</v>
      </c>
      <c r="L13" s="27">
        <v>5550</v>
      </c>
      <c r="M13" s="28">
        <f t="shared" si="3"/>
        <v>835.7175124228279</v>
      </c>
      <c r="N13" s="26"/>
      <c r="O13" s="22">
        <f t="shared" si="4"/>
        <v>3397.146419002001</v>
      </c>
      <c r="P13" s="19">
        <f>M13</f>
        <v>835.7175124228279</v>
      </c>
      <c r="Q13" s="18">
        <f t="shared" si="5"/>
        <v>2561.428906579173</v>
      </c>
      <c r="R13" s="48">
        <v>9</v>
      </c>
    </row>
    <row r="14" spans="2:18" ht="12.75">
      <c r="B14" s="7"/>
      <c r="C14" s="36" t="s">
        <v>22</v>
      </c>
      <c r="D14" s="59"/>
      <c r="E14" s="53"/>
      <c r="F14" s="45"/>
      <c r="G14" s="30">
        <f t="shared" si="0"/>
        <v>0</v>
      </c>
      <c r="H14" s="17">
        <v>6452</v>
      </c>
      <c r="I14" s="30">
        <f t="shared" si="1"/>
        <v>842.7377220480669</v>
      </c>
      <c r="J14" s="17">
        <v>5241</v>
      </c>
      <c r="K14" s="18">
        <f t="shared" si="2"/>
        <v>779.678667063374</v>
      </c>
      <c r="L14" s="27">
        <v>5683</v>
      </c>
      <c r="M14" s="28">
        <f t="shared" si="3"/>
        <v>855.7446167745821</v>
      </c>
      <c r="N14" s="26"/>
      <c r="O14" s="22">
        <f t="shared" si="4"/>
        <v>2478.161005886023</v>
      </c>
      <c r="P14" s="19">
        <f aca="true" t="shared" si="6" ref="P14:P19">G14</f>
        <v>0</v>
      </c>
      <c r="Q14" s="18">
        <f t="shared" si="5"/>
        <v>2478.161005886023</v>
      </c>
      <c r="R14" s="48">
        <v>10</v>
      </c>
    </row>
    <row r="15" spans="2:18" ht="12.75">
      <c r="B15" s="7"/>
      <c r="C15" s="36" t="s">
        <v>23</v>
      </c>
      <c r="D15" s="59"/>
      <c r="E15" s="53"/>
      <c r="F15" s="45"/>
      <c r="G15" s="30">
        <f t="shared" si="0"/>
        <v>0</v>
      </c>
      <c r="H15" s="17"/>
      <c r="I15" s="30">
        <f t="shared" si="1"/>
        <v>0</v>
      </c>
      <c r="J15" s="17">
        <v>6499</v>
      </c>
      <c r="K15" s="18">
        <f t="shared" si="2"/>
        <v>966.8253495983339</v>
      </c>
      <c r="L15" s="27">
        <v>6112</v>
      </c>
      <c r="M15" s="28">
        <f t="shared" si="3"/>
        <v>920.3433217888872</v>
      </c>
      <c r="N15" s="26"/>
      <c r="O15" s="22">
        <f t="shared" si="4"/>
        <v>1887.1686713872211</v>
      </c>
      <c r="P15" s="19">
        <f t="shared" si="6"/>
        <v>0</v>
      </c>
      <c r="Q15" s="18">
        <f t="shared" si="5"/>
        <v>1887.1686713872211</v>
      </c>
      <c r="R15" s="48">
        <v>11</v>
      </c>
    </row>
    <row r="16" spans="2:18" ht="12.75">
      <c r="B16" s="7"/>
      <c r="C16" s="36" t="s">
        <v>20</v>
      </c>
      <c r="D16" s="59"/>
      <c r="E16" s="53"/>
      <c r="F16" s="45"/>
      <c r="G16" s="30">
        <f t="shared" si="0"/>
        <v>0</v>
      </c>
      <c r="H16" s="17">
        <v>6499</v>
      </c>
      <c r="I16" s="30">
        <f t="shared" si="1"/>
        <v>848.876698014629</v>
      </c>
      <c r="J16" s="17"/>
      <c r="K16" s="18">
        <f t="shared" si="2"/>
        <v>0</v>
      </c>
      <c r="L16" s="27">
        <v>6156</v>
      </c>
      <c r="M16" s="28">
        <f t="shared" si="3"/>
        <v>926.9688299954826</v>
      </c>
      <c r="N16" s="26"/>
      <c r="O16" s="22">
        <f t="shared" si="4"/>
        <v>1775.8455280101116</v>
      </c>
      <c r="P16" s="19">
        <f t="shared" si="6"/>
        <v>0</v>
      </c>
      <c r="Q16" s="18">
        <f t="shared" si="5"/>
        <v>1775.8455280101116</v>
      </c>
      <c r="R16" s="48">
        <v>12</v>
      </c>
    </row>
    <row r="17" spans="2:18" ht="12.75">
      <c r="B17" s="7"/>
      <c r="C17" s="36" t="s">
        <v>24</v>
      </c>
      <c r="D17" s="59"/>
      <c r="E17" s="53"/>
      <c r="F17" s="45"/>
      <c r="G17" s="30">
        <f t="shared" si="0"/>
        <v>0</v>
      </c>
      <c r="H17" s="17"/>
      <c r="I17" s="30">
        <f t="shared" si="1"/>
        <v>0</v>
      </c>
      <c r="J17" s="17">
        <v>6272</v>
      </c>
      <c r="K17" s="18">
        <f t="shared" si="2"/>
        <v>933.0556382029158</v>
      </c>
      <c r="L17" s="27">
        <v>5539</v>
      </c>
      <c r="M17" s="28">
        <f t="shared" si="3"/>
        <v>834.061135371179</v>
      </c>
      <c r="N17" s="26"/>
      <c r="O17" s="22">
        <f t="shared" si="4"/>
        <v>1767.1167735740949</v>
      </c>
      <c r="P17" s="19">
        <f t="shared" si="6"/>
        <v>0</v>
      </c>
      <c r="Q17" s="18">
        <f t="shared" si="5"/>
        <v>1767.1167735740949</v>
      </c>
      <c r="R17" s="48">
        <v>13</v>
      </c>
    </row>
    <row r="18" spans="2:18" ht="12.75">
      <c r="B18" s="7"/>
      <c r="C18" s="34" t="s">
        <v>19</v>
      </c>
      <c r="D18" s="58"/>
      <c r="E18" s="52"/>
      <c r="F18" s="17"/>
      <c r="G18" s="30">
        <f t="shared" si="0"/>
        <v>0</v>
      </c>
      <c r="H18" s="17">
        <v>6900</v>
      </c>
      <c r="I18" s="30">
        <f t="shared" si="1"/>
        <v>901.2539184952977</v>
      </c>
      <c r="J18" s="17"/>
      <c r="K18" s="18">
        <f t="shared" si="2"/>
        <v>0</v>
      </c>
      <c r="L18" s="27">
        <v>5681</v>
      </c>
      <c r="M18" s="28">
        <f t="shared" si="3"/>
        <v>855.443457310646</v>
      </c>
      <c r="N18" s="26"/>
      <c r="O18" s="22">
        <f t="shared" si="4"/>
        <v>1756.6973758059437</v>
      </c>
      <c r="P18" s="19">
        <f t="shared" si="6"/>
        <v>0</v>
      </c>
      <c r="Q18" s="18">
        <f t="shared" si="5"/>
        <v>1756.6973758059437</v>
      </c>
      <c r="R18" s="48">
        <v>14</v>
      </c>
    </row>
    <row r="19" spans="2:18" ht="12.75">
      <c r="B19" s="7"/>
      <c r="C19" s="36" t="s">
        <v>41</v>
      </c>
      <c r="D19" s="59"/>
      <c r="E19" s="53"/>
      <c r="F19" s="45"/>
      <c r="G19" s="30">
        <f t="shared" si="0"/>
        <v>0</v>
      </c>
      <c r="H19" s="17"/>
      <c r="I19" s="30">
        <f t="shared" si="1"/>
        <v>0</v>
      </c>
      <c r="J19" s="17">
        <v>5861</v>
      </c>
      <c r="K19" s="18">
        <f t="shared" si="2"/>
        <v>871.9131210949123</v>
      </c>
      <c r="L19" s="27">
        <v>5862</v>
      </c>
      <c r="M19" s="28">
        <f t="shared" si="3"/>
        <v>882.6983887968679</v>
      </c>
      <c r="N19" s="26"/>
      <c r="O19" s="22">
        <f t="shared" si="4"/>
        <v>1754.6115098917803</v>
      </c>
      <c r="P19" s="19">
        <f t="shared" si="6"/>
        <v>0</v>
      </c>
      <c r="Q19" s="18">
        <f t="shared" si="5"/>
        <v>1754.6115098917803</v>
      </c>
      <c r="R19" s="48">
        <v>15</v>
      </c>
    </row>
    <row r="20" spans="2:18" ht="12.75">
      <c r="B20" s="7"/>
      <c r="C20" s="36" t="s">
        <v>17</v>
      </c>
      <c r="D20" s="59"/>
      <c r="E20" s="53"/>
      <c r="F20" s="45">
        <v>5530</v>
      </c>
      <c r="G20" s="30">
        <f t="shared" si="0"/>
        <v>813.2352941176471</v>
      </c>
      <c r="H20" s="17"/>
      <c r="I20" s="30">
        <f t="shared" si="1"/>
        <v>0</v>
      </c>
      <c r="J20" s="17"/>
      <c r="K20" s="18">
        <f t="shared" si="2"/>
        <v>0</v>
      </c>
      <c r="L20" s="27">
        <v>5558</v>
      </c>
      <c r="M20" s="28">
        <f t="shared" si="3"/>
        <v>836.9221502785725</v>
      </c>
      <c r="N20" s="26"/>
      <c r="O20" s="22">
        <f t="shared" si="4"/>
        <v>1650.1574443962195</v>
      </c>
      <c r="P20" s="19">
        <f>I20</f>
        <v>0</v>
      </c>
      <c r="Q20" s="18">
        <f t="shared" si="5"/>
        <v>1650.1574443962195</v>
      </c>
      <c r="R20" s="48">
        <v>16</v>
      </c>
    </row>
    <row r="21" spans="2:18" ht="12.75">
      <c r="B21" s="7"/>
      <c r="C21" s="36" t="s">
        <v>25</v>
      </c>
      <c r="D21" s="59"/>
      <c r="E21" s="53"/>
      <c r="F21" s="45"/>
      <c r="G21" s="30">
        <f t="shared" si="0"/>
        <v>0</v>
      </c>
      <c r="H21" s="17"/>
      <c r="I21" s="30">
        <f t="shared" si="1"/>
        <v>0</v>
      </c>
      <c r="J21" s="17">
        <v>5451</v>
      </c>
      <c r="K21" s="18">
        <f t="shared" si="2"/>
        <v>810.9193692353466</v>
      </c>
      <c r="L21" s="27">
        <v>5542</v>
      </c>
      <c r="M21" s="28">
        <f t="shared" si="3"/>
        <v>834.5128745670833</v>
      </c>
      <c r="N21" s="26"/>
      <c r="O21" s="22">
        <f t="shared" si="4"/>
        <v>1645.4322438024299</v>
      </c>
      <c r="P21" s="19">
        <f>G21</f>
        <v>0</v>
      </c>
      <c r="Q21" s="18">
        <f t="shared" si="5"/>
        <v>1645.4322438024299</v>
      </c>
      <c r="R21" s="48">
        <v>17</v>
      </c>
    </row>
    <row r="22" spans="2:18" ht="12.75">
      <c r="B22" s="7"/>
      <c r="C22" s="36" t="s">
        <v>26</v>
      </c>
      <c r="D22" s="59"/>
      <c r="E22" s="53"/>
      <c r="F22" s="45"/>
      <c r="G22" s="30">
        <f t="shared" si="0"/>
        <v>0</v>
      </c>
      <c r="H22" s="17"/>
      <c r="I22" s="30">
        <f t="shared" si="1"/>
        <v>0</v>
      </c>
      <c r="J22" s="17">
        <v>5277</v>
      </c>
      <c r="K22" s="18">
        <f t="shared" si="2"/>
        <v>785.0342160071407</v>
      </c>
      <c r="L22" s="27">
        <v>5474</v>
      </c>
      <c r="M22" s="28">
        <f t="shared" si="3"/>
        <v>824.273452793254</v>
      </c>
      <c r="N22" s="26"/>
      <c r="O22" s="22">
        <f t="shared" si="4"/>
        <v>1609.3076688003948</v>
      </c>
      <c r="P22" s="19">
        <f>G22</f>
        <v>0</v>
      </c>
      <c r="Q22" s="18">
        <f t="shared" si="5"/>
        <v>1609.3076688003948</v>
      </c>
      <c r="R22" s="48">
        <v>18</v>
      </c>
    </row>
    <row r="23" spans="2:18" ht="12.75">
      <c r="B23" s="7"/>
      <c r="C23" s="36" t="s">
        <v>46</v>
      </c>
      <c r="D23" s="59"/>
      <c r="E23" s="53"/>
      <c r="F23" s="45"/>
      <c r="G23" s="30">
        <f>F23/(4620.8)*1000</f>
        <v>0</v>
      </c>
      <c r="H23" s="17">
        <v>4173</v>
      </c>
      <c r="I23" s="30">
        <f>H23/(6734.63)*1000</f>
        <v>619.6331498538152</v>
      </c>
      <c r="J23" s="17"/>
      <c r="K23" s="18">
        <f>J23/(3775.5)*1000</f>
        <v>0</v>
      </c>
      <c r="L23" s="27">
        <v>4819</v>
      </c>
      <c r="M23" s="28">
        <f t="shared" si="3"/>
        <v>725.6437283541636</v>
      </c>
      <c r="N23" s="26"/>
      <c r="O23" s="22">
        <f t="shared" si="4"/>
        <v>1345.2768782079788</v>
      </c>
      <c r="Q23" s="18">
        <f t="shared" si="5"/>
        <v>1345.2768782079788</v>
      </c>
      <c r="R23" s="48">
        <v>19</v>
      </c>
    </row>
    <row r="24" spans="2:18" ht="12.75">
      <c r="B24" s="7"/>
      <c r="C24" s="35" t="s">
        <v>1</v>
      </c>
      <c r="D24" s="60"/>
      <c r="E24" s="54"/>
      <c r="F24" s="44"/>
      <c r="G24" s="30">
        <f>F24/(6800)*1000</f>
        <v>0</v>
      </c>
      <c r="H24" s="17">
        <v>7529</v>
      </c>
      <c r="I24" s="30">
        <f>H24/(7656)*1000</f>
        <v>983.4117032392894</v>
      </c>
      <c r="J24" s="17"/>
      <c r="K24" s="18">
        <f>J24/(6722)*1000</f>
        <v>0</v>
      </c>
      <c r="L24" s="27"/>
      <c r="M24" s="28">
        <f t="shared" si="3"/>
        <v>0</v>
      </c>
      <c r="N24" s="26"/>
      <c r="O24" s="22">
        <f t="shared" si="4"/>
        <v>983.4117032392894</v>
      </c>
      <c r="P24" s="5">
        <f>G24</f>
        <v>0</v>
      </c>
      <c r="Q24" s="18">
        <f t="shared" si="5"/>
        <v>983.4117032392894</v>
      </c>
      <c r="R24" s="48">
        <v>20</v>
      </c>
    </row>
    <row r="25" spans="2:18" ht="12.75">
      <c r="B25" s="7"/>
      <c r="C25" s="36" t="s">
        <v>3</v>
      </c>
      <c r="D25" s="59"/>
      <c r="E25" s="53"/>
      <c r="F25" s="45"/>
      <c r="G25" s="30">
        <f>F25/(6800)*1000</f>
        <v>0</v>
      </c>
      <c r="H25" s="17">
        <v>7276</v>
      </c>
      <c r="I25" s="30">
        <f>H25/(7656)*1000</f>
        <v>950.3657262277951</v>
      </c>
      <c r="J25" s="17"/>
      <c r="K25" s="18">
        <f>J25/(6722)*1000</f>
        <v>0</v>
      </c>
      <c r="L25" s="27"/>
      <c r="M25" s="28">
        <f t="shared" si="3"/>
        <v>0</v>
      </c>
      <c r="N25" s="26"/>
      <c r="O25" s="22">
        <f t="shared" si="4"/>
        <v>950.3657262277951</v>
      </c>
      <c r="P25" s="5">
        <f>G25</f>
        <v>0</v>
      </c>
      <c r="Q25" s="18">
        <f t="shared" si="5"/>
        <v>950.3657262277951</v>
      </c>
      <c r="R25" s="48">
        <v>21</v>
      </c>
    </row>
    <row r="26" spans="2:18" ht="12.75">
      <c r="B26" s="7"/>
      <c r="C26" s="36" t="s">
        <v>4</v>
      </c>
      <c r="D26" s="59"/>
      <c r="E26" s="53"/>
      <c r="F26" s="45"/>
      <c r="G26" s="30">
        <f>F26/(6800)*1000</f>
        <v>0</v>
      </c>
      <c r="H26" s="17">
        <v>7170</v>
      </c>
      <c r="I26" s="30">
        <f>H26/(7656)*1000</f>
        <v>936.5203761755486</v>
      </c>
      <c r="J26" s="17"/>
      <c r="K26" s="18">
        <f>J26/(6722)*1000</f>
        <v>0</v>
      </c>
      <c r="L26" s="27"/>
      <c r="M26" s="28">
        <f t="shared" si="3"/>
        <v>0</v>
      </c>
      <c r="N26" s="26"/>
      <c r="O26" s="22">
        <f t="shared" si="4"/>
        <v>936.5203761755486</v>
      </c>
      <c r="P26" s="5">
        <f>G26</f>
        <v>0</v>
      </c>
      <c r="Q26" s="18">
        <f t="shared" si="5"/>
        <v>936.5203761755486</v>
      </c>
      <c r="R26" s="48">
        <v>22</v>
      </c>
    </row>
    <row r="27" spans="2:18" ht="12.75">
      <c r="B27" s="7"/>
      <c r="C27" s="34" t="s">
        <v>10</v>
      </c>
      <c r="D27" s="58"/>
      <c r="E27" s="52"/>
      <c r="F27" s="17">
        <v>6114</v>
      </c>
      <c r="G27" s="30">
        <f>F27/(6800)*1000</f>
        <v>899.1176470588235</v>
      </c>
      <c r="H27" s="17"/>
      <c r="I27" s="30">
        <f aca="true" t="shared" si="7" ref="I27:I33">H27/(7656)*1000</f>
        <v>0</v>
      </c>
      <c r="J27" s="17"/>
      <c r="K27" s="18">
        <f>J27/(6722)*1000</f>
        <v>0</v>
      </c>
      <c r="L27" s="27"/>
      <c r="M27" s="28">
        <f t="shared" si="3"/>
        <v>0</v>
      </c>
      <c r="N27" s="26"/>
      <c r="O27" s="22">
        <f t="shared" si="4"/>
        <v>899.1176470588235</v>
      </c>
      <c r="P27" s="5">
        <f>I27</f>
        <v>0</v>
      </c>
      <c r="Q27" s="18">
        <f t="shared" si="5"/>
        <v>899.1176470588235</v>
      </c>
      <c r="R27" s="48">
        <v>23</v>
      </c>
    </row>
    <row r="28" spans="2:18" ht="12.75">
      <c r="B28" s="7"/>
      <c r="C28" s="36" t="s">
        <v>43</v>
      </c>
      <c r="D28" s="59"/>
      <c r="E28" s="53"/>
      <c r="F28" s="45"/>
      <c r="G28" s="30">
        <f>F28/(4620.8)*1000</f>
        <v>0</v>
      </c>
      <c r="H28" s="17"/>
      <c r="I28" s="30">
        <f t="shared" si="7"/>
        <v>0</v>
      </c>
      <c r="J28" s="17"/>
      <c r="K28" s="18">
        <f>J28/(3775.5)*1000</f>
        <v>0</v>
      </c>
      <c r="L28" s="27">
        <v>5777</v>
      </c>
      <c r="M28" s="28">
        <f t="shared" si="3"/>
        <v>869.8991115795815</v>
      </c>
      <c r="N28" s="26"/>
      <c r="O28" s="22">
        <f t="shared" si="4"/>
        <v>869.8991115795815</v>
      </c>
      <c r="Q28" s="18">
        <f t="shared" si="5"/>
        <v>869.8991115795815</v>
      </c>
      <c r="R28" s="48">
        <v>24</v>
      </c>
    </row>
    <row r="29" spans="2:18" ht="12.75">
      <c r="B29" s="7"/>
      <c r="C29" s="34" t="s">
        <v>44</v>
      </c>
      <c r="D29" s="58"/>
      <c r="E29" s="52"/>
      <c r="F29" s="17"/>
      <c r="G29" s="30">
        <f>F29/(4620.8)*1000</f>
        <v>0</v>
      </c>
      <c r="H29" s="17"/>
      <c r="I29" s="30">
        <f t="shared" si="7"/>
        <v>0</v>
      </c>
      <c r="J29" s="17"/>
      <c r="K29" s="18">
        <f>J29/(3775.5)*1000</f>
        <v>0</v>
      </c>
      <c r="L29" s="27">
        <v>5756</v>
      </c>
      <c r="M29" s="28">
        <f t="shared" si="3"/>
        <v>866.7369372082518</v>
      </c>
      <c r="N29" s="26"/>
      <c r="O29" s="22">
        <f t="shared" si="4"/>
        <v>866.7369372082518</v>
      </c>
      <c r="P29" s="19"/>
      <c r="Q29" s="18">
        <f t="shared" si="5"/>
        <v>866.7369372082518</v>
      </c>
      <c r="R29" s="48">
        <v>25</v>
      </c>
    </row>
    <row r="30" spans="2:18" ht="12.75">
      <c r="B30" s="7"/>
      <c r="C30" s="35" t="s">
        <v>45</v>
      </c>
      <c r="D30" s="60"/>
      <c r="E30" s="54"/>
      <c r="F30" s="44"/>
      <c r="G30" s="30">
        <f>F30/(4620.8)*1000</f>
        <v>0</v>
      </c>
      <c r="H30" s="17"/>
      <c r="I30" s="30">
        <f t="shared" si="7"/>
        <v>0</v>
      </c>
      <c r="J30" s="17"/>
      <c r="K30" s="18">
        <f>J30/(3775.5)*1000</f>
        <v>0</v>
      </c>
      <c r="L30" s="27">
        <v>5046</v>
      </c>
      <c r="M30" s="28">
        <f t="shared" si="3"/>
        <v>759.8253275109171</v>
      </c>
      <c r="N30" s="26"/>
      <c r="O30" s="22">
        <f t="shared" si="4"/>
        <v>759.8253275109171</v>
      </c>
      <c r="P30" s="19"/>
      <c r="Q30" s="18">
        <f t="shared" si="5"/>
        <v>759.8253275109171</v>
      </c>
      <c r="R30" s="48">
        <v>26</v>
      </c>
    </row>
    <row r="31" spans="2:18" ht="12.75">
      <c r="B31" s="7"/>
      <c r="C31" s="35" t="s">
        <v>27</v>
      </c>
      <c r="D31" s="60"/>
      <c r="E31" s="54"/>
      <c r="F31" s="44"/>
      <c r="G31" s="30">
        <f>F31/(6800)*1000</f>
        <v>0</v>
      </c>
      <c r="H31" s="17"/>
      <c r="I31" s="30">
        <f t="shared" si="7"/>
        <v>0</v>
      </c>
      <c r="J31" s="17">
        <v>4399</v>
      </c>
      <c r="K31" s="18">
        <f>J31/(6722)*1000</f>
        <v>654.4183278786076</v>
      </c>
      <c r="L31" s="27"/>
      <c r="M31" s="28">
        <f t="shared" si="3"/>
        <v>0</v>
      </c>
      <c r="N31" s="26"/>
      <c r="O31" s="22">
        <f t="shared" si="4"/>
        <v>654.4183278786076</v>
      </c>
      <c r="P31" s="19">
        <f>I31</f>
        <v>0</v>
      </c>
      <c r="Q31" s="18">
        <f t="shared" si="5"/>
        <v>654.4183278786076</v>
      </c>
      <c r="R31" s="48">
        <v>27</v>
      </c>
    </row>
    <row r="32" spans="2:18" ht="12.75">
      <c r="B32" s="7"/>
      <c r="C32" s="34" t="s">
        <v>47</v>
      </c>
      <c r="D32" s="58"/>
      <c r="E32" s="52"/>
      <c r="F32" s="17"/>
      <c r="G32" s="30">
        <v>0</v>
      </c>
      <c r="H32" s="17">
        <v>1572</v>
      </c>
      <c r="I32" s="30">
        <f t="shared" si="7"/>
        <v>205.32915360501568</v>
      </c>
      <c r="J32" s="17"/>
      <c r="K32" s="18">
        <f>J32/(3775.5)*1000</f>
        <v>0</v>
      </c>
      <c r="L32" s="27"/>
      <c r="M32" s="28">
        <f>L32/(2986.69)*1000</f>
        <v>0</v>
      </c>
      <c r="N32" s="26"/>
      <c r="O32" s="22">
        <f t="shared" si="4"/>
        <v>205.32915360501568</v>
      </c>
      <c r="P32" s="19"/>
      <c r="Q32" s="18">
        <f t="shared" si="5"/>
        <v>205.32915360501568</v>
      </c>
      <c r="R32" s="48">
        <v>29</v>
      </c>
    </row>
    <row r="33" spans="2:18" ht="12.75">
      <c r="B33" s="7"/>
      <c r="C33" s="35"/>
      <c r="D33" s="60"/>
      <c r="E33" s="54"/>
      <c r="F33" s="44"/>
      <c r="G33" s="30">
        <f>F33/(4620.8)*1000</f>
        <v>0</v>
      </c>
      <c r="H33" s="17"/>
      <c r="I33" s="30">
        <f t="shared" si="7"/>
        <v>0</v>
      </c>
      <c r="J33" s="17"/>
      <c r="K33" s="18">
        <f>J33/(3775.5)*1000</f>
        <v>0</v>
      </c>
      <c r="L33" s="27"/>
      <c r="M33" s="28">
        <f>L33/(2986.69)*1000</f>
        <v>0</v>
      </c>
      <c r="N33" s="26"/>
      <c r="O33" s="22">
        <f t="shared" si="4"/>
        <v>0</v>
      </c>
      <c r="P33" s="19"/>
      <c r="Q33" s="18">
        <f t="shared" si="5"/>
        <v>0</v>
      </c>
      <c r="R33" s="48"/>
    </row>
    <row r="34" spans="2:18" ht="12.75">
      <c r="B34" s="7"/>
      <c r="E34" s="12"/>
      <c r="F34" s="10"/>
      <c r="G34" s="10"/>
      <c r="H34" s="11"/>
      <c r="I34" s="10"/>
      <c r="J34" s="10"/>
      <c r="K34" s="10"/>
      <c r="L34" s="10"/>
      <c r="M34" s="20"/>
      <c r="N34" s="12"/>
      <c r="O34" s="10"/>
      <c r="P34" s="12"/>
      <c r="Q34" s="9"/>
      <c r="R34" s="1"/>
    </row>
    <row r="35" spans="2:18" ht="12.75">
      <c r="B35" s="41"/>
      <c r="E35" s="12"/>
      <c r="F35" s="10"/>
      <c r="G35" s="10"/>
      <c r="H35" s="11"/>
      <c r="I35" s="10"/>
      <c r="J35" s="10"/>
      <c r="K35" s="10"/>
      <c r="L35" s="10"/>
      <c r="M35" s="20"/>
      <c r="N35" s="12"/>
      <c r="O35" s="10"/>
      <c r="P35" s="12"/>
      <c r="Q35" s="9"/>
      <c r="R35" s="1"/>
    </row>
    <row r="36" spans="2:18" ht="12.75">
      <c r="B36" s="41"/>
      <c r="E36" s="12"/>
      <c r="F36" s="10"/>
      <c r="G36" s="10"/>
      <c r="H36" s="11"/>
      <c r="I36" s="10"/>
      <c r="J36" s="10"/>
      <c r="K36" s="10"/>
      <c r="L36" s="10"/>
      <c r="M36" s="20"/>
      <c r="N36" s="12"/>
      <c r="O36" s="10"/>
      <c r="P36" s="12"/>
      <c r="Q36" s="9"/>
      <c r="R36" s="1"/>
    </row>
    <row r="37" spans="2:18" ht="12.75">
      <c r="B37" s="41"/>
      <c r="E37" s="12"/>
      <c r="F37" s="10"/>
      <c r="G37" s="10"/>
      <c r="H37" s="11"/>
      <c r="I37" s="10"/>
      <c r="J37" s="10"/>
      <c r="K37" s="10"/>
      <c r="L37" s="10"/>
      <c r="M37" s="20"/>
      <c r="N37" s="12"/>
      <c r="O37" s="10"/>
      <c r="P37" s="12"/>
      <c r="Q37" s="9"/>
      <c r="R37" s="1"/>
    </row>
    <row r="38" spans="2:18" ht="12.75">
      <c r="B38" s="41"/>
      <c r="E38" s="12"/>
      <c r="F38" s="10"/>
      <c r="G38" s="10"/>
      <c r="H38" s="11"/>
      <c r="I38" s="10"/>
      <c r="J38" s="10"/>
      <c r="K38" s="10"/>
      <c r="L38" s="10"/>
      <c r="M38" s="20"/>
      <c r="N38" s="12"/>
      <c r="O38" s="10"/>
      <c r="P38" s="12"/>
      <c r="Q38" s="9"/>
      <c r="R38" s="1"/>
    </row>
    <row r="39" spans="2:18" ht="12.75">
      <c r="B39" s="41"/>
      <c r="E39" s="12"/>
      <c r="F39" s="10"/>
      <c r="G39" s="10"/>
      <c r="H39" s="11"/>
      <c r="I39" s="10"/>
      <c r="J39" s="10"/>
      <c r="K39" s="10"/>
      <c r="L39" s="10"/>
      <c r="M39" s="20"/>
      <c r="N39" s="12"/>
      <c r="O39" s="10"/>
      <c r="P39" s="12"/>
      <c r="Q39" s="9"/>
      <c r="R39" s="1"/>
    </row>
    <row r="40" spans="2:18" ht="12.75">
      <c r="B40" s="41"/>
      <c r="E40" s="12"/>
      <c r="F40" s="10"/>
      <c r="G40" s="10"/>
      <c r="H40" s="11"/>
      <c r="I40" s="10"/>
      <c r="J40" s="10"/>
      <c r="K40" s="10"/>
      <c r="L40" s="10"/>
      <c r="M40" s="20"/>
      <c r="N40" s="12"/>
      <c r="O40" s="10"/>
      <c r="P40" s="12"/>
      <c r="Q40" s="9"/>
      <c r="R40" s="1"/>
    </row>
    <row r="41" spans="2:18" ht="12.75">
      <c r="B41" s="41"/>
      <c r="E41" s="12"/>
      <c r="F41" s="10"/>
      <c r="G41" s="10"/>
      <c r="H41" s="11"/>
      <c r="I41" s="10"/>
      <c r="J41" s="10"/>
      <c r="K41" s="10"/>
      <c r="L41" s="10"/>
      <c r="M41" s="20"/>
      <c r="N41" s="12"/>
      <c r="O41" s="10"/>
      <c r="P41" s="12"/>
      <c r="Q41" s="9"/>
      <c r="R41" s="1"/>
    </row>
    <row r="42" spans="2:18" ht="12.75">
      <c r="B42" s="41"/>
      <c r="E42" s="12"/>
      <c r="F42" s="10"/>
      <c r="G42" s="10"/>
      <c r="H42" s="11"/>
      <c r="I42" s="10"/>
      <c r="J42" s="10"/>
      <c r="K42" s="10"/>
      <c r="L42" s="10"/>
      <c r="M42" s="20"/>
      <c r="N42" s="12"/>
      <c r="O42" s="10"/>
      <c r="P42" s="12"/>
      <c r="Q42" s="9"/>
      <c r="R42" s="1"/>
    </row>
    <row r="43" spans="2:18" ht="12.75">
      <c r="B43" s="41"/>
      <c r="E43" s="12"/>
      <c r="F43" s="10"/>
      <c r="G43" s="10"/>
      <c r="H43" s="11"/>
      <c r="I43" s="10"/>
      <c r="J43" s="10"/>
      <c r="K43" s="10"/>
      <c r="L43" s="10"/>
      <c r="M43" s="20"/>
      <c r="N43" s="12"/>
      <c r="O43" s="10"/>
      <c r="P43" s="12"/>
      <c r="Q43" s="9"/>
      <c r="R43" s="1"/>
    </row>
    <row r="44" spans="2:18" ht="12.75">
      <c r="B44" s="41"/>
      <c r="E44" s="12"/>
      <c r="F44" s="10"/>
      <c r="G44" s="10"/>
      <c r="H44" s="11"/>
      <c r="I44" s="10"/>
      <c r="J44" s="10"/>
      <c r="K44" s="10"/>
      <c r="L44" s="10"/>
      <c r="M44" s="20"/>
      <c r="N44" s="12"/>
      <c r="O44" s="10"/>
      <c r="P44" s="12"/>
      <c r="Q44" s="9"/>
      <c r="R44" s="1"/>
    </row>
    <row r="45" spans="2:18" ht="12.75">
      <c r="B45" s="41"/>
      <c r="E45" s="12"/>
      <c r="F45" s="10"/>
      <c r="G45" s="10"/>
      <c r="H45" s="11"/>
      <c r="I45" s="10"/>
      <c r="J45" s="10"/>
      <c r="K45" s="10"/>
      <c r="L45" s="10"/>
      <c r="M45" s="20"/>
      <c r="N45" s="12"/>
      <c r="O45" s="10"/>
      <c r="P45" s="12"/>
      <c r="Q45" s="9"/>
      <c r="R45" s="1"/>
    </row>
    <row r="46" spans="2:18" ht="12.75">
      <c r="B46" s="41"/>
      <c r="E46" s="12"/>
      <c r="F46" s="10"/>
      <c r="G46" s="10"/>
      <c r="H46" s="11"/>
      <c r="I46" s="10"/>
      <c r="J46" s="10"/>
      <c r="K46" s="10"/>
      <c r="L46" s="10"/>
      <c r="M46" s="20"/>
      <c r="N46" s="12"/>
      <c r="O46" s="10"/>
      <c r="P46" s="12"/>
      <c r="Q46" s="9"/>
      <c r="R46" s="1"/>
    </row>
    <row r="47" spans="2:18" ht="12.75">
      <c r="B47" s="41"/>
      <c r="E47" s="12"/>
      <c r="F47" s="10"/>
      <c r="G47" s="10"/>
      <c r="H47" s="11"/>
      <c r="I47" s="10"/>
      <c r="J47" s="10"/>
      <c r="K47" s="10"/>
      <c r="L47" s="10"/>
      <c r="M47" s="20"/>
      <c r="N47" s="12"/>
      <c r="O47" s="10"/>
      <c r="P47" s="12"/>
      <c r="Q47" s="9"/>
      <c r="R47" s="1"/>
    </row>
    <row r="48" spans="2:18" ht="12.75">
      <c r="B48" s="41"/>
      <c r="E48" s="12"/>
      <c r="F48" s="10"/>
      <c r="G48" s="10"/>
      <c r="H48" s="11"/>
      <c r="I48" s="10"/>
      <c r="J48" s="10"/>
      <c r="K48" s="10"/>
      <c r="L48" s="10"/>
      <c r="M48" s="20"/>
      <c r="N48" s="12"/>
      <c r="O48" s="10"/>
      <c r="P48" s="12"/>
      <c r="Q48" s="9"/>
      <c r="R48" s="1"/>
    </row>
    <row r="49" spans="2:18" ht="12.75">
      <c r="B49" s="41"/>
      <c r="E49" s="12"/>
      <c r="F49" s="10"/>
      <c r="G49" s="10"/>
      <c r="H49" s="11"/>
      <c r="I49" s="10"/>
      <c r="J49" s="10"/>
      <c r="K49" s="10"/>
      <c r="L49" s="10"/>
      <c r="M49" s="20"/>
      <c r="N49" s="12"/>
      <c r="O49" s="10"/>
      <c r="P49" s="12"/>
      <c r="Q49" s="9"/>
      <c r="R49" s="1"/>
    </row>
    <row r="50" spans="2:18" ht="12.75">
      <c r="B50" s="41"/>
      <c r="E50" s="12"/>
      <c r="F50" s="10"/>
      <c r="G50" s="10"/>
      <c r="H50" s="11"/>
      <c r="I50" s="10"/>
      <c r="J50" s="10"/>
      <c r="K50" s="10"/>
      <c r="L50" s="10"/>
      <c r="M50" s="20"/>
      <c r="N50" s="12"/>
      <c r="O50" s="10"/>
      <c r="P50" s="12"/>
      <c r="Q50" s="9"/>
      <c r="R50" s="1"/>
    </row>
    <row r="51" spans="2:18" ht="12.75">
      <c r="B51" s="41"/>
      <c r="E51" s="12"/>
      <c r="F51" s="10"/>
      <c r="G51" s="10"/>
      <c r="H51" s="11"/>
      <c r="I51" s="10"/>
      <c r="J51" s="10"/>
      <c r="K51" s="10"/>
      <c r="L51" s="10"/>
      <c r="M51" s="20"/>
      <c r="N51" s="12"/>
      <c r="O51" s="10"/>
      <c r="P51" s="12"/>
      <c r="Q51" s="9"/>
      <c r="R51" s="1"/>
    </row>
    <row r="52" spans="2:18" ht="12.75">
      <c r="B52" s="41"/>
      <c r="E52" s="12"/>
      <c r="F52" s="10"/>
      <c r="G52" s="10"/>
      <c r="H52" s="11"/>
      <c r="I52" s="10"/>
      <c r="J52" s="10"/>
      <c r="K52" s="10"/>
      <c r="L52" s="10"/>
      <c r="M52" s="20"/>
      <c r="N52" s="12"/>
      <c r="O52" s="10"/>
      <c r="P52" s="12"/>
      <c r="Q52" s="9"/>
      <c r="R52" s="1"/>
    </row>
    <row r="53" spans="2:18" ht="12.75">
      <c r="B53" s="41"/>
      <c r="E53" s="12"/>
      <c r="F53" s="10"/>
      <c r="G53" s="10"/>
      <c r="H53" s="11"/>
      <c r="I53" s="10"/>
      <c r="J53" s="10"/>
      <c r="K53" s="10"/>
      <c r="L53" s="10"/>
      <c r="M53" s="20"/>
      <c r="N53" s="12"/>
      <c r="O53" s="10"/>
      <c r="P53" s="12"/>
      <c r="Q53" s="9"/>
      <c r="R53" s="1"/>
    </row>
    <row r="54" spans="2:18" ht="12.75">
      <c r="B54" s="41"/>
      <c r="E54" s="12"/>
      <c r="F54" s="10"/>
      <c r="G54" s="10"/>
      <c r="H54" s="11"/>
      <c r="I54" s="10"/>
      <c r="J54" s="10"/>
      <c r="K54" s="10"/>
      <c r="L54" s="10"/>
      <c r="M54" s="20"/>
      <c r="N54" s="12"/>
      <c r="O54" s="10"/>
      <c r="P54" s="12"/>
      <c r="Q54" s="9"/>
      <c r="R54" s="1"/>
    </row>
    <row r="55" spans="2:18" ht="12.75">
      <c r="B55" s="41"/>
      <c r="E55" s="12"/>
      <c r="F55" s="10"/>
      <c r="G55" s="10"/>
      <c r="H55" s="11"/>
      <c r="I55" s="10"/>
      <c r="J55" s="10"/>
      <c r="K55" s="10"/>
      <c r="L55" s="10"/>
      <c r="M55" s="20"/>
      <c r="N55" s="12"/>
      <c r="O55" s="10"/>
      <c r="P55" s="12"/>
      <c r="Q55" s="9"/>
      <c r="R55" s="1"/>
    </row>
    <row r="56" spans="2:18" ht="12.75">
      <c r="B56" s="41"/>
      <c r="E56" s="12"/>
      <c r="F56" s="10"/>
      <c r="G56" s="10"/>
      <c r="H56" s="11"/>
      <c r="I56" s="10"/>
      <c r="J56" s="10"/>
      <c r="K56" s="10"/>
      <c r="L56" s="10"/>
      <c r="M56" s="20"/>
      <c r="N56" s="12"/>
      <c r="O56" s="10"/>
      <c r="P56" s="12"/>
      <c r="Q56" s="9"/>
      <c r="R56" s="1"/>
    </row>
    <row r="57" spans="2:18" ht="12.75">
      <c r="B57" s="41"/>
      <c r="E57" s="12"/>
      <c r="F57" s="10"/>
      <c r="G57" s="10"/>
      <c r="H57" s="11"/>
      <c r="I57" s="10"/>
      <c r="J57" s="10"/>
      <c r="K57" s="10"/>
      <c r="L57" s="10"/>
      <c r="M57" s="20"/>
      <c r="N57" s="12"/>
      <c r="O57" s="10"/>
      <c r="P57" s="12"/>
      <c r="Q57" s="9"/>
      <c r="R57" s="1"/>
    </row>
    <row r="58" spans="2:18" ht="12.75">
      <c r="B58" s="41"/>
      <c r="E58" s="12"/>
      <c r="F58" s="10"/>
      <c r="G58" s="10"/>
      <c r="H58" s="11"/>
      <c r="I58" s="10"/>
      <c r="J58" s="10"/>
      <c r="K58" s="10"/>
      <c r="L58" s="10"/>
      <c r="M58" s="20"/>
      <c r="N58" s="12"/>
      <c r="O58" s="10"/>
      <c r="P58" s="12"/>
      <c r="Q58" s="9"/>
      <c r="R58" s="1"/>
    </row>
    <row r="59" spans="2:18" ht="12.75">
      <c r="B59" s="41"/>
      <c r="E59" s="12"/>
      <c r="F59" s="10"/>
      <c r="G59" s="10"/>
      <c r="H59" s="11"/>
      <c r="I59" s="10"/>
      <c r="J59" s="10"/>
      <c r="K59" s="10"/>
      <c r="L59" s="10"/>
      <c r="M59" s="20"/>
      <c r="N59" s="12"/>
      <c r="O59" s="10"/>
      <c r="P59" s="12"/>
      <c r="Q59" s="9"/>
      <c r="R59" s="1"/>
    </row>
    <row r="60" spans="2:18" ht="12.75">
      <c r="B60" s="41"/>
      <c r="E60" s="12"/>
      <c r="F60" s="10"/>
      <c r="G60" s="10"/>
      <c r="H60" s="11"/>
      <c r="I60" s="10"/>
      <c r="J60" s="10"/>
      <c r="K60" s="10"/>
      <c r="L60" s="10"/>
      <c r="M60" s="20"/>
      <c r="N60" s="12"/>
      <c r="O60" s="10"/>
      <c r="P60" s="12"/>
      <c r="Q60" s="9"/>
      <c r="R60" s="1"/>
    </row>
    <row r="61" spans="2:17" ht="12.75">
      <c r="B61" s="41"/>
      <c r="G61" s="10"/>
      <c r="H61" s="10"/>
      <c r="I61" s="11"/>
      <c r="J61" s="10"/>
      <c r="K61" s="10"/>
      <c r="L61" s="10"/>
      <c r="M61" s="10"/>
      <c r="N61" s="20"/>
      <c r="O61" s="12"/>
      <c r="P61" s="10"/>
      <c r="Q61" s="12"/>
    </row>
    <row r="62" spans="7:17" ht="12.75">
      <c r="G62" s="10"/>
      <c r="H62" s="10"/>
      <c r="I62" s="11"/>
      <c r="J62" s="10"/>
      <c r="K62" s="10"/>
      <c r="L62" s="10"/>
      <c r="M62" s="10"/>
      <c r="N62" s="20"/>
      <c r="O62" s="12"/>
      <c r="P62" s="10"/>
      <c r="Q62" s="12"/>
    </row>
    <row r="63" spans="7:17" ht="12.75">
      <c r="G63" s="10"/>
      <c r="H63" s="10"/>
      <c r="I63" s="11"/>
      <c r="J63" s="10"/>
      <c r="K63" s="10"/>
      <c r="L63" s="10"/>
      <c r="M63" s="10"/>
      <c r="N63" s="20"/>
      <c r="O63" s="12"/>
      <c r="P63" s="10"/>
      <c r="Q63" s="12"/>
    </row>
    <row r="64" spans="7:17" ht="12.75">
      <c r="G64" s="10"/>
      <c r="H64" s="10"/>
      <c r="I64" s="11"/>
      <c r="J64" s="10"/>
      <c r="K64" s="10"/>
      <c r="L64" s="10"/>
      <c r="M64" s="10"/>
      <c r="N64" s="20"/>
      <c r="O64" s="12"/>
      <c r="P64" s="10"/>
      <c r="Q64" s="12"/>
    </row>
  </sheetData>
  <sheetProtection/>
  <printOptions/>
  <pageMargins left="0.75" right="0.75" top="1" bottom="1" header="0.5" footer="0.5"/>
  <pageSetup fitToHeight="2" fitToWidth="1" horizontalDpi="300" verticalDpi="300" orientation="landscape" paperSize="9" scale="91"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33203125" defaultRowHeight="12.75"/>
  <cols>
    <col min="1" max="1" width="1.3359375" style="0" customWidth="1"/>
    <col min="2" max="2" width="75.16015625" style="0" customWidth="1"/>
    <col min="3" max="3" width="1.83203125" style="0" customWidth="1"/>
    <col min="4" max="4" width="6.5" style="0" customWidth="1"/>
    <col min="5" max="5" width="18.66015625" style="0" customWidth="1"/>
  </cols>
  <sheetData>
    <row r="1" spans="2:5" ht="12.75">
      <c r="B1" s="62" t="s">
        <v>35</v>
      </c>
      <c r="C1" s="63"/>
      <c r="D1" s="68"/>
      <c r="E1" s="68"/>
    </row>
    <row r="2" spans="2:5" ht="12.75">
      <c r="B2" s="62" t="s">
        <v>36</v>
      </c>
      <c r="C2" s="63"/>
      <c r="D2" s="68"/>
      <c r="E2" s="68"/>
    </row>
    <row r="3" spans="2:5" ht="12.75">
      <c r="B3" s="64"/>
      <c r="C3" s="64"/>
      <c r="D3" s="69"/>
      <c r="E3" s="69"/>
    </row>
    <row r="4" spans="2:5" ht="38.25">
      <c r="B4" s="65" t="s">
        <v>37</v>
      </c>
      <c r="C4" s="64"/>
      <c r="D4" s="69"/>
      <c r="E4" s="69"/>
    </row>
    <row r="5" spans="2:5" ht="12.75">
      <c r="B5" s="64"/>
      <c r="C5" s="64"/>
      <c r="D5" s="69"/>
      <c r="E5" s="69"/>
    </row>
    <row r="6" spans="2:5" ht="12.75">
      <c r="B6" s="62" t="s">
        <v>38</v>
      </c>
      <c r="C6" s="63"/>
      <c r="D6" s="68"/>
      <c r="E6" s="70" t="s">
        <v>39</v>
      </c>
    </row>
    <row r="7" spans="2:5" ht="13.5" thickBot="1">
      <c r="B7" s="64"/>
      <c r="C7" s="64"/>
      <c r="D7" s="69"/>
      <c r="E7" s="69"/>
    </row>
    <row r="8" spans="2:5" ht="39" thickBot="1">
      <c r="B8" s="66" t="s">
        <v>40</v>
      </c>
      <c r="C8" s="67"/>
      <c r="D8" s="71"/>
      <c r="E8" s="72">
        <v>9</v>
      </c>
    </row>
    <row r="9" spans="2:5" ht="12.75">
      <c r="B9" s="64"/>
      <c r="C9" s="64"/>
      <c r="D9" s="69"/>
      <c r="E9" s="69"/>
    </row>
    <row r="10" spans="2:5" ht="12.75">
      <c r="B10" s="64"/>
      <c r="C10" s="64"/>
      <c r="D10" s="69"/>
      <c r="E10" s="6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Bailey</dc:creator>
  <cp:keywords/>
  <dc:description/>
  <cp:lastModifiedBy>Mike</cp:lastModifiedBy>
  <cp:lastPrinted>2006-10-21T23:53:03Z</cp:lastPrinted>
  <dcterms:created xsi:type="dcterms:W3CDTF">2006-04-03T14:53:18Z</dcterms:created>
  <dcterms:modified xsi:type="dcterms:W3CDTF">2008-03-01T22:40:20Z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