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5"/>
  </bookViews>
  <sheets>
    <sheet name="Round 1" sheetId="1" r:id="rId1"/>
    <sheet name="Round 2" sheetId="2" r:id="rId2"/>
    <sheet name="Round 3" sheetId="3" r:id="rId3"/>
    <sheet name="Round 4" sheetId="4" r:id="rId4"/>
    <sheet name="Round 5" sheetId="5" r:id="rId5"/>
    <sheet name="Round 6" sheetId="6" r:id="rId6"/>
    <sheet name="Round 7" sheetId="7" r:id="rId7"/>
    <sheet name="Final League Results" sheetId="8" r:id="rId8"/>
    <sheet name="Nationals" sheetId="9" r:id="rId9"/>
  </sheets>
  <definedNames/>
  <calcPr fullCalcOnLoad="1"/>
</workbook>
</file>

<file path=xl/sharedStrings.xml><?xml version="1.0" encoding="utf-8"?>
<sst xmlns="http://schemas.openxmlformats.org/spreadsheetml/2006/main" count="408" uniqueCount="260">
  <si>
    <t>2010 BMFA EPP60 PYLON RACING</t>
  </si>
  <si>
    <t>Name</t>
  </si>
  <si>
    <t>C Landells</t>
  </si>
  <si>
    <t>M Abbotts</t>
  </si>
  <si>
    <t>D Rumble</t>
  </si>
  <si>
    <t>R Lampe</t>
  </si>
  <si>
    <t>Final</t>
  </si>
  <si>
    <t>A Evans</t>
  </si>
  <si>
    <t>A Nelmes</t>
  </si>
  <si>
    <t>P Townsend</t>
  </si>
  <si>
    <t>C Saska</t>
  </si>
  <si>
    <t>Alan John</t>
  </si>
  <si>
    <t>Tim Ward</t>
  </si>
  <si>
    <t>R Broughton</t>
  </si>
  <si>
    <t>N Cornes</t>
  </si>
  <si>
    <t>S Clarke</t>
  </si>
  <si>
    <t>C. H. Jones</t>
  </si>
  <si>
    <t>T Prevett</t>
  </si>
  <si>
    <t>V Eldridge</t>
  </si>
  <si>
    <t>R1</t>
  </si>
  <si>
    <t>R2</t>
  </si>
  <si>
    <t>R3</t>
  </si>
  <si>
    <t>R4</t>
  </si>
  <si>
    <t>KO1</t>
  </si>
  <si>
    <t>Semi</t>
  </si>
  <si>
    <t>Pts</t>
  </si>
  <si>
    <t>Pts2</t>
  </si>
  <si>
    <t>Total</t>
  </si>
  <si>
    <t>Pos</t>
  </si>
  <si>
    <t xml:space="preserve"> </t>
  </si>
  <si>
    <t>4=</t>
  </si>
  <si>
    <t>7=</t>
  </si>
  <si>
    <t>12=</t>
  </si>
  <si>
    <t>2=</t>
  </si>
  <si>
    <t>Freq</t>
  </si>
  <si>
    <t>3=</t>
  </si>
  <si>
    <t>F Hulton</t>
  </si>
  <si>
    <t>breeze and the competition was underway at around 2:30. The conditions were quite tricky</t>
  </si>
  <si>
    <t>The above are the results from round 1 of the 2010 BMFA EPP Pylon League. We spent</t>
  </si>
  <si>
    <t>the morning waiting for the wind to pick up on the Wrecker at the Bwlch in South Wales.</t>
  </si>
  <si>
    <t>Finally we were rewarded for our persistance on the Back of Wrecker slope with a nice sea</t>
  </si>
  <si>
    <t>spectacular racing. There were a few mid-airs today as the best line was quite narrow and</t>
  </si>
  <si>
    <t xml:space="preserve">right on the lip of the slope, so paths were bound to cross. Testament to EPP that all the </t>
  </si>
  <si>
    <t>as the breeze was very light and quite changeable, which made for some very close and</t>
  </si>
  <si>
    <t xml:space="preserve">repaired. I had great intentions of catching lots of footage and taking plenty of photos, </t>
  </si>
  <si>
    <t>managed to take none of either so hopefully others did and will share them with us.</t>
  </si>
  <si>
    <t xml:space="preserve">Dave Rumble flew flawlessly today to take a very convincing victory, he was only beaten in </t>
  </si>
  <si>
    <t>one race all day! Well done Dave. Paul Townsend also had a stellar day and deservedly</t>
  </si>
  <si>
    <t xml:space="preserve">takes second place both in the heats and the knock-outs. Steve Clarke shared second in </t>
  </si>
  <si>
    <t>heats with Paul but payed the price for not getting into the final of the knockouts and had to</t>
  </si>
  <si>
    <t xml:space="preserve">share third place on the day with Vic Eldridge who despite only finishing seventh through to </t>
  </si>
  <si>
    <t>round 4, made it into the final of the knockouts. It was fantastic to see new faces taking</t>
  </si>
  <si>
    <t>part today and I hope you all had enough fun to come back again.</t>
  </si>
  <si>
    <t>The next round is on the 22nd of may at the Hole of Horcum. It will be well worth the trip.</t>
  </si>
  <si>
    <t>models will live to fight another day with only a few broken linkages and servo arms to be</t>
  </si>
  <si>
    <t>See you there</t>
  </si>
  <si>
    <t>Position</t>
  </si>
  <si>
    <t>T Ward</t>
  </si>
  <si>
    <t>A John</t>
  </si>
  <si>
    <t>A Scupham</t>
  </si>
  <si>
    <t>D Tuckwood</t>
  </si>
  <si>
    <t>J Edison</t>
  </si>
  <si>
    <t>G Hogg</t>
  </si>
  <si>
    <t>T Shaw</t>
  </si>
  <si>
    <t>M Evans</t>
  </si>
  <si>
    <t>P Middleton</t>
  </si>
  <si>
    <t>ko pts</t>
  </si>
  <si>
    <t>rc pts</t>
  </si>
  <si>
    <t>H1</t>
  </si>
  <si>
    <t>H2</t>
  </si>
  <si>
    <t>H3</t>
  </si>
  <si>
    <t>H4</t>
  </si>
  <si>
    <t>H5</t>
  </si>
  <si>
    <t>H6</t>
  </si>
  <si>
    <t>H7</t>
  </si>
  <si>
    <t>H8</t>
  </si>
  <si>
    <t>Round Two has been run and won! Congratulations to Ronnie Lampe whose clean sweep of the heats and second place in the knockouts gave him</t>
  </si>
  <si>
    <t>the highest sore of 99 points. Mike Evans won the knockout round and having only competed in 5 heats, took second place from Paul Middleton.</t>
  </si>
  <si>
    <t>There was some fantastic racing throughout the day with only one casualty from a flying incident which was a cleanly removed elevon from a bright</t>
  </si>
  <si>
    <t xml:space="preserve">orange Rampage. Bustergrunt and Andy both ended up flying Weasels as their dedicated racers developed issues that couldn't be resolved. There </t>
  </si>
  <si>
    <t xml:space="preserve">I was dreading having to race in pairs as I had been told it is pretty boring. Well I have to say that I found the racing very exciting and also very </t>
  </si>
  <si>
    <t>Rd 1 points</t>
  </si>
  <si>
    <t xml:space="preserve">Rd 2 points </t>
  </si>
  <si>
    <t>Rd 3 points</t>
  </si>
  <si>
    <t>Rd 4 points</t>
  </si>
  <si>
    <t>Rd 5 points</t>
  </si>
  <si>
    <t>Rd 6 points</t>
  </si>
  <si>
    <t xml:space="preserve">helping the day to run smoothly. Ian mason arrived just as we were about to start the knockout rounds and kindly CD'd the knockouts for us. </t>
  </si>
  <si>
    <t>It was great to meet Jon Edison, Alan Scupham and Paul Middleton from the NYMRSC and thanks to the club for their hospitality.</t>
  </si>
  <si>
    <t>Looking forward to the next round which is at Whitesheet and will hopefully be windy.</t>
  </si>
  <si>
    <t>2010 BMFA EPP60 PYLON RACING ROUND 2</t>
  </si>
  <si>
    <t>clean. As we were running racing in pairs and we had an odd number, everyone had a go at Cding a round. Thanks to everyone for mucking in and</t>
  </si>
  <si>
    <t>were a couple of very entertaining Weasel races and fortunately no Weasel confetti when racing against the heavier planks. Mike Evans was flying</t>
  </si>
  <si>
    <t xml:space="preserve">his V-tail Ricoshe (sp?) very quickly and Ronnie's planes were flying sweetly indeed. Tim Shaw loaned Jon Edison a plane for the day which flew </t>
  </si>
  <si>
    <t>very well and I was impressed with the quality pf all the models on display. Dave Tuckwood showed me that my flying gets worse as the racing gets</t>
  </si>
  <si>
    <t>closer and we had a couple of very close and competitive races. Thanks also to Alan for coming even though he knew it was a half day only.</t>
  </si>
  <si>
    <t>It really is a shame that the forecast was so poor as the actual conditions were excellent for most of the day. There were only a couple of land-outs.</t>
  </si>
  <si>
    <t>2010 BMFA EPP60 PYLON RACING ROUND 3</t>
  </si>
  <si>
    <t>J Bioletti</t>
  </si>
  <si>
    <t>Vic Eldridge</t>
  </si>
  <si>
    <t>Adrian Nelmes</t>
  </si>
  <si>
    <t>Paul Townsend</t>
  </si>
  <si>
    <t>Steve Clarke</t>
  </si>
  <si>
    <t>Clayton Landells</t>
  </si>
  <si>
    <t>Andrew Evans</t>
  </si>
  <si>
    <t>Frank Hulton</t>
  </si>
  <si>
    <t>Mark Abbotts</t>
  </si>
  <si>
    <t>Jason Bioletti</t>
  </si>
  <si>
    <t>Ronnie Lampe</t>
  </si>
  <si>
    <t>Tim Prevett</t>
  </si>
  <si>
    <t>Mike Evans</t>
  </si>
  <si>
    <t>Dave Rumble</t>
  </si>
  <si>
    <t>2010 BMFA EPP60 PYLON RACING ROUND 4</t>
  </si>
  <si>
    <t>C Saksa</t>
  </si>
  <si>
    <t>Semi's</t>
  </si>
  <si>
    <t>Rd 7 points</t>
  </si>
  <si>
    <t>Total after 1 discard</t>
  </si>
  <si>
    <t>What a contrast from one event to the next!!! Round 4 at the Bwlch in South Wales was an astounding</t>
  </si>
  <si>
    <t xml:space="preserve">event!!!  We were greeted at the slope by a nice breeze from the WSW and after testing the air on a </t>
  </si>
  <si>
    <t xml:space="preserve">couple of different slopes, we decided to trust the forecast westerly swing and set up the course on the </t>
  </si>
  <si>
    <t>The climb-outs were epic and the speed we were hitting the course with was incredible. Steve Clarke was</t>
  </si>
  <si>
    <t xml:space="preserve">the stand-out in the heat races, his SLE Sniper was only beaten in his last heat race. Frank Hulton had </t>
  </si>
  <si>
    <t>his polecat screaming along and took second in the heats with Paul Townsend flying his hastily repaired</t>
  </si>
  <si>
    <t xml:space="preserve">plank (it got clobbered early on) to an excellent third place in the heats. Chris Saksa competed valiantly </t>
  </si>
  <si>
    <t xml:space="preserve">with his Wildthing60 and flew very well for his first attempt at 60inch pylon racing, winning his second </t>
  </si>
  <si>
    <t>heat. Andy Evans had his Polecat rocketing along and made huge improvements throughout the day. He</t>
  </si>
  <si>
    <t xml:space="preserve">andrewmawr on the tube. Another highlight was Tim Ward's 250 2-stroke Halfpipe, it sounded like it was </t>
  </si>
  <si>
    <t>the turns thanks to a slight film de-lam!</t>
  </si>
  <si>
    <t xml:space="preserve">After the 6 rounds of heats were completed, we sorted out the Knock-out stage (no mean feat with 12 </t>
  </si>
  <si>
    <t xml:space="preserve">pilots) and cracked on. By now everyone was getting used to the conditions and the racing in the KO </t>
  </si>
  <si>
    <t xml:space="preserve">beast is super-fast), Rocket Ronnie with McFast and Paul all make it straight through to the next round. </t>
  </si>
  <si>
    <t>It was the end of proceedings for Chris, Alan John with his polecat, Adrian Nelmes with a mega fast TNG</t>
  </si>
  <si>
    <t xml:space="preserve">(seemed a little hard to control on the day) and Andy Evans. That left two spots and Four pilots. So we </t>
  </si>
  <si>
    <t>had two man on man races to decide the two remaining positions. Frank beat Tim to the first vacancy and</t>
  </si>
  <si>
    <t xml:space="preserve">I had the pleasure of a head to head battle with Mark Abbotts. In my last heat race I toned the rates on </t>
  </si>
  <si>
    <t>my M60's ailerons down by 75% and found that I was much smoother and faster than I thought I was able</t>
  </si>
  <si>
    <t xml:space="preserve">to be previously. I was trailing Marks Polecat the entire race, but only just! It was the most exciting race I </t>
  </si>
  <si>
    <t xml:space="preserve">have ever had and fortunately for me, Mark 'cut' base B on leg 8 and I was able to progress to the next </t>
  </si>
  <si>
    <t>phase of the Knock Outs.</t>
  </si>
  <si>
    <t xml:space="preserve">The next phase of the KO's saw Steve and Ronnie make it directly to the final with Frank and Myself </t>
  </si>
  <si>
    <t xml:space="preserve">Paul was in front and as he rounded base A, found a hole in the air and parked his plane just in front of </t>
  </si>
  <si>
    <t xml:space="preserve">the base. Mike came around the same turn, on the very same lap, found the same hole in the air, and </t>
  </si>
  <si>
    <t>parked his plane about 3 feet in front of Paul's!! Race win to Mike and progression to the Final race.</t>
  </si>
  <si>
    <t xml:space="preserve">The final race was 20 laps and was the most exciting race I have ever seen at EPP60. All three pilots </t>
  </si>
  <si>
    <t xml:space="preserve">were jostling for the lead at lightning pace with the lead changing several times. Mike hit the deck around </t>
  </si>
  <si>
    <t>mid race and Steve and Ronnie were chopping and changing all the way to lap 18 where the two planes</t>
  </si>
  <si>
    <t>coming to rest further around the course than Steve's. Leaving Ronnie Lampe Victorious in the KO stage.</t>
  </si>
  <si>
    <t>The overall top three were Steve, Ronnie and Paul.  What a fantastic day!!!!!!!!</t>
  </si>
  <si>
    <t>west slope of Mickey's. After a few test flights, ballast was applied and we were ready and raring to go.</t>
  </si>
  <si>
    <t>The heat races got better as the day wore on as we all adapted to flying in fantastically lifty conditions.</t>
  </si>
  <si>
    <t>also captured some great footage of some excellent racing which he has uploaded to YouTube, search for</t>
  </si>
  <si>
    <t xml:space="preserve">stage was intense. The first round of the KO saw Steve, Mike Evans with his lovely pink Reaper (that </t>
  </si>
  <si>
    <t>embraced in a mid-air cuddle, flopped to the ground exhausted, Ronnie's plane getting a lucky bounce and</t>
  </si>
  <si>
    <t>exiting and Paul racing Mike for the remaining place in the final. They had a great race with a bizarre finish.</t>
  </si>
  <si>
    <t>A Elliott</t>
  </si>
  <si>
    <t>J Phillips</t>
  </si>
  <si>
    <t>I was a bit concerned about the length of the drive for the Eastbourne event and was wondering if it would</t>
  </si>
  <si>
    <t xml:space="preserve">be worth it or not…. It was!!! </t>
  </si>
  <si>
    <t>I should wear my glasses more often as the puddle that I was directing Steve to aim the course at was</t>
  </si>
  <si>
    <t>Phillips welcomed us to Eastbourne, we were off and running. John showed us all how it was supposed to</t>
  </si>
  <si>
    <t>be done and won the first five out of six heats. The course was set with base B quite a bit higher than A.</t>
  </si>
  <si>
    <t xml:space="preserve">This required a bit of thought about the best line for the races. Frank was Mr. Consistent and was second </t>
  </si>
  <si>
    <t>after the six heats followed by five of us hanging on to third place. Jason Bioletti flew very consistently with</t>
  </si>
  <si>
    <t xml:space="preserve">his Wildthing60 to take the next place in front of Tim Prevett who had an interesting day with too many </t>
  </si>
  <si>
    <t>We had 11 competitors arrive at the Longman carpark on a nice and warm morning with a gentle breeze</t>
  </si>
  <si>
    <t>which built throughout the day to a pretty decent wind.</t>
  </si>
  <si>
    <t>our two fresh-faced newbies for the day with Jason rounding out the field for the heats.</t>
  </si>
  <si>
    <t xml:space="preserve">The day flew by with many very close races and a couple of mid-airs. The only real damage from the day </t>
  </si>
  <si>
    <t xml:space="preserve">was Mike Evans losing the nose on his very pretty Reaper in an awkward landing. Allen discovered how </t>
  </si>
  <si>
    <t>fight the plane.</t>
  </si>
  <si>
    <t>After much head-scratching and discussion, the knockout half of the day was organised. The first round</t>
  </si>
  <si>
    <t>was run and with the top two from each race progressing Allen and Jason were the first to be eliminated</t>
  </si>
  <si>
    <t>after head to head races with Tim and Jason B who progressed to the next stage of the knockouts. That</t>
  </si>
  <si>
    <t>left us with 9 pilots so we had three races of three pilots. The next round saw Mark, Jason B and Tim drop</t>
  </si>
  <si>
    <t>final. If I was a gambling man I would have put money on John, Frank and Steve to go through to the final,</t>
  </si>
  <si>
    <t xml:space="preserve">As usual the final race was 20 laps. Dave and Mike got great starts and were very close until Mike cut </t>
  </si>
  <si>
    <t>close proximity until the inevitable happened and we had a mid-air. I was able to continue and unfortunately</t>
  </si>
  <si>
    <t>mike wasn't. I put my head down and tried my hardest to catch Dave and pushed too hard cutting base B</t>
  </si>
  <si>
    <t>Massive thanks to all those that came along, especially the locals. Thanks also to John Phillips and the</t>
  </si>
  <si>
    <t>ESSA for hosting the event</t>
  </si>
  <si>
    <t>and dropped back from Dave into my clutches after my not so good start. Mike 'n' I had a great race in very</t>
  </si>
  <si>
    <t>and then cutting the recovery loop too, scuppering any chance of catching Dave.</t>
  </si>
  <si>
    <t xml:space="preserve">actually some exposed chalk, not water! After embarrassing myself and briefing the pilots after John </t>
  </si>
  <si>
    <t>hard a plank is to control with a double-centring servo and did quite well considering how hard he had to</t>
  </si>
  <si>
    <t>but I would have lost all my money as the three pilots in the final race were Mike, myself and Dave!</t>
  </si>
  <si>
    <t>out with John racing Mike, Frank racing Dave and myself racing Steve for the three positions in the 20 lap</t>
  </si>
  <si>
    <t xml:space="preserve">ground meets plane instances, sharing the position with Allen Elliott. Allen and Jason (Jiberjaber) were </t>
  </si>
  <si>
    <t>J Burns</t>
  </si>
  <si>
    <t>Dave Elam</t>
  </si>
  <si>
    <t>Will Deighton</t>
  </si>
  <si>
    <t>Ron Broughton</t>
  </si>
  <si>
    <t>Heat 1</t>
  </si>
  <si>
    <t>Heat 2</t>
  </si>
  <si>
    <t>Heat 3</t>
  </si>
  <si>
    <t>Heat 4</t>
  </si>
  <si>
    <t>Heat 5</t>
  </si>
  <si>
    <t>Heat 6</t>
  </si>
  <si>
    <t>Heat 7</t>
  </si>
  <si>
    <t>Points</t>
  </si>
  <si>
    <t>2010 BMFA EPP60 NATIONALS</t>
  </si>
  <si>
    <t xml:space="preserve">grizzly conditions to fight it out for the right to call themselves the National Champion. Sloperacer had  </t>
  </si>
  <si>
    <t>sponsored the Nationals with each competitor entitled to 25% off a JART EPP and a copy of Lift ticket to</t>
  </si>
  <si>
    <t>Norway for the first three place getters.</t>
  </si>
  <si>
    <t>The morning forecast suggested that we would be flying on the west face of Mickey's Slope so we set up</t>
  </si>
  <si>
    <t>the course and racing began. Dave Elam stamped his authority on the event and was flying superbly, he</t>
  </si>
  <si>
    <t>us out of that race. As is usual at EPP60 events, there was more carnage in practice time than in the</t>
  </si>
  <si>
    <t xml:space="preserve">racing and most of the heats were incident free. Ron Broughton had a torrid time and was caught out by </t>
  </si>
  <si>
    <t>the conditions (and holes in the ground) a couple of times and also discovered how difficult a plank is to</t>
  </si>
  <si>
    <t>fly (impossible) without a fin. Thanks to all those who helped with retrieving models.</t>
  </si>
  <si>
    <t>looked like a shoe-in for winning every race of the day until some nutter had a head-on, taking both of</t>
  </si>
  <si>
    <t xml:space="preserve">seconds in the bag. We had a little bit of rain early on in the day but the weather improved all day and </t>
  </si>
  <si>
    <t xml:space="preserve">very, very crossed and at the end of the day, we had to either move slope to Ice Cream slope (possibly </t>
  </si>
  <si>
    <t xml:space="preserve">was pretty warm, but the wind decided to make our day as challenging as it possibly could. It became </t>
  </si>
  <si>
    <t>VR !!) or try to continue with the KO stage where we were. We voted to stay on the slope and the Knock</t>
  </si>
  <si>
    <t>outs were organised. Race one was told to launch and then they promptly fell out of the sky as the wind</t>
  </si>
  <si>
    <t>Thanks to all who came and competed, couldn't have had the day without you all there. Thanks also to</t>
  </si>
  <si>
    <t>swung to about 90degrees off slope. Another vote was had and the result was called based on the heats</t>
  </si>
  <si>
    <t>of which we managed to have seven rounds.</t>
  </si>
  <si>
    <t>Massive congrats to Ronnie Lampe, our National Champion for 2010!!</t>
  </si>
  <si>
    <t>The day of the BMFA Nationals 2010 dawned a little bit grey and wet, but 15 hardy souls braved the</t>
  </si>
  <si>
    <t xml:space="preserve">Steve Clarke, Paul Townsend and Ronnie Lampe just did what they do and consistently put wins and </t>
  </si>
  <si>
    <t>Steve, Will and Tim for helping with the CD duties and general running of the day.</t>
  </si>
  <si>
    <t>A Burgoyne</t>
  </si>
  <si>
    <t>P Stubley</t>
  </si>
  <si>
    <t>P Smith</t>
  </si>
  <si>
    <t>Clear skies and a bit of a breeze greeted us on the Ashes Hollow slope at the Long Mynd in Shropshire</t>
  </si>
  <si>
    <t>for the 6th round of the 2010 BMFA EPP60 Pylon racing championship.</t>
  </si>
  <si>
    <t xml:space="preserve">The course was set up reasonably promptly (for an EPP60 event!) and we were underway with quite a </t>
  </si>
  <si>
    <t>Some would claim home turf advantages and others (myself included) would say he flew outstandingly all</t>
  </si>
  <si>
    <t>healthy field of 11 competitors.</t>
  </si>
  <si>
    <t>is extraordinarily fast and when he gets dialled in with it, I have no doubt that the Abbo we all know and</t>
  </si>
  <si>
    <t>2010 BMFA EPP60 PYLON RACING ROUND 6</t>
  </si>
  <si>
    <t>fear will be back to wipe the floor with us all. A revelation for Saturday was Andy Burgoyne. Partly aided</t>
  </si>
  <si>
    <t xml:space="preserve">by his ability to produce the card with a number 1 on it for pole position, but mostly due to a very well </t>
  </si>
  <si>
    <t xml:space="preserve">flown and cleanly built Reaper which stayed out of trouble (or flew through it!) and finished the heats in a </t>
  </si>
  <si>
    <t xml:space="preserve">well deserved 3rd position tied with a very determined Paul Townsend. Paul flew very well all day and was </t>
  </si>
  <si>
    <t>clearly one of the fastest. An uncharacteristic DNF in the heats relegated Paul from a certain 2nd place in</t>
  </si>
  <si>
    <t>the heats. You might be wondering why I haven't mentioned our series leader, Ronnie Lampe yet. Well he</t>
  </si>
  <si>
    <t>just wasn't 'on song' on Saturday with only two heat wins and a DNF from a mid-air with Andy Evans' pole-</t>
  </si>
  <si>
    <t>cat. Ronnie ended up tied for 5th place with Frank Hulton who flew his Copycat all day and popped it's</t>
  </si>
  <si>
    <t xml:space="preserve">as they could be flown with Phil Smith winning his first heat race. Ron Broughton and Andy Evans both </t>
  </si>
  <si>
    <t>flew really well but just didn't get the results they were after.</t>
  </si>
  <si>
    <t>un-flinching Andy B and his very strong Reaper, to Ronnie trying to remove the CD and base A in a last</t>
  </si>
  <si>
    <t xml:space="preserve">ditch attempt to gain a position in the closest race of the day as they crossed the finish line. That race </t>
  </si>
  <si>
    <t>was the consolation final to determine the 4th, 5th and 6th placegetters with Paul T just managing to hang</t>
  </si>
  <si>
    <t>feet between all three models as they finished.</t>
  </si>
  <si>
    <t xml:space="preserve">The final race was also very exciting with Mike and Mark matching each other for pace the entire race and </t>
  </si>
  <si>
    <t xml:space="preserve">the slightly better start from Mike securing first place from Mark with Andy B taking the final place on the </t>
  </si>
  <si>
    <t>podium.</t>
  </si>
  <si>
    <t xml:space="preserve">Massive thanks to the LMSA for hosting the competition and to Mike for helping with the CD duties and </t>
  </si>
  <si>
    <t>the running of the day. Thanks also to everyone that competed, you all made the day a good one!</t>
  </si>
  <si>
    <t>Next up is the home of the Huddersfield Mafia for the final round of the 2010 season on the 23rd of Oct.</t>
  </si>
  <si>
    <t xml:space="preserve">The knockout session was very, very entertaining! We had everything from Paul T playing Chicken with an </t>
  </si>
  <si>
    <t>kept his nerve even with Mark Abbotts' Odyssey breathing down his neck. That Odyssey of Marks</t>
  </si>
  <si>
    <t xml:space="preserve">mid-air cherry by walloping Phil Smiths X-it. Phil and Paul Stubley were both flying flying wings as well </t>
  </si>
  <si>
    <t>on to 4th from a marauding Frank and a very desperate Ronnie. There would not have been more than 6</t>
  </si>
  <si>
    <t>Looking forward to a big turnout and some more fantastic racing. See you there!!!</t>
  </si>
  <si>
    <t>A. Burgoyne</t>
  </si>
  <si>
    <t>He was made to work very hard in most of the races and any mistakes would have been very costly, he</t>
  </si>
  <si>
    <t xml:space="preserve">day, Mike Evans was just untouchable! He won every race with mainly his Reaper, but anything he flew. 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</si>
</sst>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6">
    <font>
      <sz val="10"/>
      <name val="Arial"/>
      <family val="0"/>
    </font>
    <font>
      <sz val="14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0">
      <selection activeCell="N3" sqref="N3:N18"/>
    </sheetView>
  </sheetViews>
  <sheetFormatPr defaultColWidth="9.140625" defaultRowHeight="12.75"/>
  <cols>
    <col min="1" max="1" width="11.7109375" style="0" customWidth="1"/>
    <col min="2" max="2" width="7.8515625" style="0" customWidth="1"/>
    <col min="3" max="3" width="4.28125" style="0" customWidth="1"/>
    <col min="4" max="4" width="4.00390625" style="0" customWidth="1"/>
    <col min="5" max="5" width="3.8515625" style="0" customWidth="1"/>
    <col min="6" max="7" width="4.00390625" style="0" customWidth="1"/>
    <col min="8" max="8" width="3.8515625" style="0" customWidth="1"/>
    <col min="9" max="9" width="4.8515625" style="0" customWidth="1"/>
    <col min="10" max="10" width="5.8515625" style="0" customWidth="1"/>
    <col min="11" max="11" width="6.28125" style="0" customWidth="1"/>
    <col min="12" max="12" width="4.7109375" style="0" customWidth="1"/>
    <col min="13" max="13" width="5.28125" style="0" customWidth="1"/>
    <col min="14" max="14" width="4.7109375" style="0" customWidth="1"/>
    <col min="15" max="16384" width="20.8515625" style="0" customWidth="1"/>
  </cols>
  <sheetData>
    <row r="1" spans="1:14" ht="18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1" t="s">
        <v>1</v>
      </c>
      <c r="B2" s="1" t="s">
        <v>34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28</v>
      </c>
      <c r="H2" s="1" t="s">
        <v>25</v>
      </c>
      <c r="I2" s="1" t="s">
        <v>23</v>
      </c>
      <c r="J2" s="1" t="s">
        <v>24</v>
      </c>
      <c r="K2" s="1" t="s">
        <v>6</v>
      </c>
      <c r="L2" s="1" t="s">
        <v>26</v>
      </c>
      <c r="M2" s="3" t="s">
        <v>27</v>
      </c>
      <c r="N2" s="3" t="s">
        <v>28</v>
      </c>
    </row>
    <row r="3" spans="1:14" ht="18" customHeight="1">
      <c r="A3" s="2" t="s">
        <v>36</v>
      </c>
      <c r="B3" s="2">
        <v>80</v>
      </c>
      <c r="C3" s="2">
        <v>3</v>
      </c>
      <c r="D3" s="2">
        <v>3</v>
      </c>
      <c r="E3" s="2">
        <v>4</v>
      </c>
      <c r="F3" s="2">
        <v>1</v>
      </c>
      <c r="G3" s="2" t="s">
        <v>30</v>
      </c>
      <c r="H3" s="2">
        <v>47</v>
      </c>
      <c r="J3" s="2">
        <v>8</v>
      </c>
      <c r="K3" s="2"/>
      <c r="L3" s="2">
        <v>43</v>
      </c>
      <c r="M3" s="2">
        <f>H3+L3</f>
        <v>90</v>
      </c>
      <c r="N3" s="2">
        <v>5</v>
      </c>
    </row>
    <row r="4" spans="1:14" ht="18" customHeight="1">
      <c r="A4" s="2" t="s">
        <v>2</v>
      </c>
      <c r="B4" s="2">
        <v>2.4</v>
      </c>
      <c r="C4" s="2">
        <v>1</v>
      </c>
      <c r="D4" s="2">
        <v>3</v>
      </c>
      <c r="E4" s="2">
        <v>2</v>
      </c>
      <c r="F4" s="2">
        <v>3</v>
      </c>
      <c r="G4" s="2" t="s">
        <v>31</v>
      </c>
      <c r="H4" s="2">
        <v>44</v>
      </c>
      <c r="I4" s="2">
        <v>14</v>
      </c>
      <c r="J4" s="2"/>
      <c r="K4" s="2"/>
      <c r="L4" s="2">
        <v>37</v>
      </c>
      <c r="M4" s="2">
        <f aca="true" t="shared" si="0" ref="M4:M19">H4+L4</f>
        <v>81</v>
      </c>
      <c r="N4" s="2">
        <v>11</v>
      </c>
    </row>
    <row r="5" spans="1:14" ht="18" customHeight="1">
      <c r="A5" s="2" t="s">
        <v>3</v>
      </c>
      <c r="B5" s="2">
        <v>56</v>
      </c>
      <c r="C5" s="2">
        <v>2</v>
      </c>
      <c r="D5" s="2">
        <v>4</v>
      </c>
      <c r="E5" s="2">
        <v>0</v>
      </c>
      <c r="F5" s="2">
        <v>0</v>
      </c>
      <c r="G5" s="2" t="s">
        <v>32</v>
      </c>
      <c r="H5" s="2">
        <v>39</v>
      </c>
      <c r="I5" s="2"/>
      <c r="J5" s="2"/>
      <c r="K5" s="2" t="s">
        <v>35</v>
      </c>
      <c r="L5" s="2">
        <v>48</v>
      </c>
      <c r="M5" s="2">
        <f t="shared" si="0"/>
        <v>87</v>
      </c>
      <c r="N5" s="2">
        <v>6</v>
      </c>
    </row>
    <row r="6" spans="1:14" ht="18" customHeight="1">
      <c r="A6" s="2" t="s">
        <v>4</v>
      </c>
      <c r="B6" s="2">
        <v>88</v>
      </c>
      <c r="C6" s="2">
        <v>4</v>
      </c>
      <c r="D6" s="2">
        <v>4</v>
      </c>
      <c r="E6" s="2">
        <v>4</v>
      </c>
      <c r="F6" s="2">
        <v>3</v>
      </c>
      <c r="G6" s="2">
        <v>1</v>
      </c>
      <c r="H6" s="2">
        <v>50</v>
      </c>
      <c r="I6" s="2"/>
      <c r="J6" s="2"/>
      <c r="K6" s="2">
        <v>1</v>
      </c>
      <c r="L6" s="2">
        <v>50</v>
      </c>
      <c r="M6" s="2">
        <f t="shared" si="0"/>
        <v>100</v>
      </c>
      <c r="N6" s="2">
        <v>1</v>
      </c>
    </row>
    <row r="7" spans="1:14" ht="18" customHeight="1">
      <c r="A7" s="2" t="s">
        <v>5</v>
      </c>
      <c r="B7" s="2">
        <v>62</v>
      </c>
      <c r="C7" s="2">
        <v>0</v>
      </c>
      <c r="D7" s="2">
        <v>4</v>
      </c>
      <c r="E7" s="2">
        <v>0</v>
      </c>
      <c r="F7" s="2">
        <v>4</v>
      </c>
      <c r="G7" s="2">
        <v>11</v>
      </c>
      <c r="H7" s="2">
        <v>40</v>
      </c>
      <c r="I7" s="2"/>
      <c r="J7" s="2">
        <v>8</v>
      </c>
      <c r="K7" s="2"/>
      <c r="L7" s="2">
        <v>43</v>
      </c>
      <c r="M7" s="2">
        <f t="shared" si="0"/>
        <v>83</v>
      </c>
      <c r="N7" s="2">
        <v>8</v>
      </c>
    </row>
    <row r="8" spans="1:14" ht="18" customHeight="1">
      <c r="A8" s="2" t="s">
        <v>7</v>
      </c>
      <c r="B8" s="2">
        <v>65</v>
      </c>
      <c r="C8" s="2">
        <v>0</v>
      </c>
      <c r="D8" s="2">
        <v>3</v>
      </c>
      <c r="E8" s="2">
        <v>0</v>
      </c>
      <c r="F8" s="2">
        <v>0</v>
      </c>
      <c r="G8" s="2">
        <v>14</v>
      </c>
      <c r="H8" s="2">
        <v>37</v>
      </c>
      <c r="I8" s="2">
        <v>14</v>
      </c>
      <c r="J8" s="2"/>
      <c r="K8" s="2"/>
      <c r="L8" s="2">
        <v>37</v>
      </c>
      <c r="M8" s="2">
        <f t="shared" si="0"/>
        <v>74</v>
      </c>
      <c r="N8" s="2">
        <v>14</v>
      </c>
    </row>
    <row r="9" spans="1:14" ht="18" customHeight="1">
      <c r="A9" s="2" t="s">
        <v>8</v>
      </c>
      <c r="B9" s="2">
        <v>2.4</v>
      </c>
      <c r="C9" s="2"/>
      <c r="D9" s="2"/>
      <c r="E9" s="2"/>
      <c r="F9" s="2"/>
      <c r="G9" s="2"/>
      <c r="H9" s="2"/>
      <c r="I9" s="2"/>
      <c r="J9" s="2"/>
      <c r="K9" s="2"/>
      <c r="L9" s="2"/>
      <c r="M9" s="2">
        <f t="shared" si="0"/>
        <v>0</v>
      </c>
      <c r="N9" s="2"/>
    </row>
    <row r="10" spans="1:14" ht="18" customHeight="1">
      <c r="A10" s="2" t="s">
        <v>9</v>
      </c>
      <c r="B10" s="2">
        <v>78</v>
      </c>
      <c r="C10" s="2">
        <v>4</v>
      </c>
      <c r="D10" s="2">
        <v>3</v>
      </c>
      <c r="E10" s="2">
        <v>3</v>
      </c>
      <c r="F10" s="2">
        <v>4</v>
      </c>
      <c r="G10" s="2" t="s">
        <v>33</v>
      </c>
      <c r="H10" s="2">
        <v>49</v>
      </c>
      <c r="I10" s="2"/>
      <c r="J10" s="2"/>
      <c r="K10" s="2">
        <v>2</v>
      </c>
      <c r="L10" s="2">
        <v>49</v>
      </c>
      <c r="M10" s="2">
        <f t="shared" si="0"/>
        <v>98</v>
      </c>
      <c r="N10" s="2">
        <v>2</v>
      </c>
    </row>
    <row r="11" spans="1:14" ht="18" customHeight="1">
      <c r="A11" s="2" t="s">
        <v>10</v>
      </c>
      <c r="B11" s="2">
        <v>2.4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f t="shared" si="0"/>
        <v>0</v>
      </c>
      <c r="N11" s="2"/>
    </row>
    <row r="12" spans="1:14" ht="18" customHeight="1">
      <c r="A12" s="2" t="s">
        <v>12</v>
      </c>
      <c r="B12" s="2">
        <v>2.4</v>
      </c>
      <c r="C12" s="2">
        <v>0</v>
      </c>
      <c r="D12" s="2">
        <v>0</v>
      </c>
      <c r="E12" s="2">
        <v>2</v>
      </c>
      <c r="F12" s="2">
        <v>4</v>
      </c>
      <c r="G12" s="2" t="s">
        <v>32</v>
      </c>
      <c r="H12" s="2">
        <v>39</v>
      </c>
      <c r="I12" s="2"/>
      <c r="J12" s="2">
        <v>8</v>
      </c>
      <c r="K12" s="2"/>
      <c r="L12" s="2">
        <v>43</v>
      </c>
      <c r="M12" s="2">
        <f t="shared" si="0"/>
        <v>82</v>
      </c>
      <c r="N12" s="2">
        <v>9</v>
      </c>
    </row>
    <row r="13" spans="1:14" ht="18" customHeight="1">
      <c r="A13" s="2" t="s">
        <v>11</v>
      </c>
      <c r="B13" s="2">
        <v>2.4</v>
      </c>
      <c r="C13" s="2">
        <v>3</v>
      </c>
      <c r="D13" s="2">
        <v>2</v>
      </c>
      <c r="E13" s="2">
        <v>2</v>
      </c>
      <c r="F13" s="2">
        <v>3</v>
      </c>
      <c r="G13" s="2">
        <v>6</v>
      </c>
      <c r="H13" s="2">
        <v>45</v>
      </c>
      <c r="I13" s="2">
        <v>14</v>
      </c>
      <c r="J13" s="2"/>
      <c r="K13" s="2"/>
      <c r="L13" s="2">
        <v>37</v>
      </c>
      <c r="M13" s="2">
        <f t="shared" si="0"/>
        <v>82</v>
      </c>
      <c r="N13" s="2">
        <v>9</v>
      </c>
    </row>
    <row r="14" spans="1:14" ht="18" customHeight="1">
      <c r="A14" s="2" t="s">
        <v>13</v>
      </c>
      <c r="B14" s="2">
        <v>74</v>
      </c>
      <c r="C14" s="2">
        <v>0</v>
      </c>
      <c r="D14" s="2">
        <v>4</v>
      </c>
      <c r="E14" s="2">
        <v>3</v>
      </c>
      <c r="F14" s="2">
        <v>2</v>
      </c>
      <c r="G14" s="2" t="s">
        <v>31</v>
      </c>
      <c r="H14" s="2">
        <v>44</v>
      </c>
      <c r="I14" s="2">
        <v>14</v>
      </c>
      <c r="J14" s="2"/>
      <c r="K14" s="2"/>
      <c r="L14" s="2">
        <v>37</v>
      </c>
      <c r="M14" s="2">
        <f t="shared" si="0"/>
        <v>81</v>
      </c>
      <c r="N14" s="2">
        <v>11</v>
      </c>
    </row>
    <row r="15" spans="1:14" ht="18" customHeight="1">
      <c r="A15" s="2" t="s">
        <v>14</v>
      </c>
      <c r="B15" s="2">
        <v>64</v>
      </c>
      <c r="C15" s="2">
        <v>4</v>
      </c>
      <c r="D15" s="2">
        <v>1</v>
      </c>
      <c r="E15" s="2">
        <v>4</v>
      </c>
      <c r="F15" s="2">
        <v>2</v>
      </c>
      <c r="G15" s="2" t="s">
        <v>30</v>
      </c>
      <c r="H15" s="2">
        <v>47</v>
      </c>
      <c r="I15" s="2">
        <v>14</v>
      </c>
      <c r="J15" s="2"/>
      <c r="K15" s="2"/>
      <c r="L15" s="2">
        <v>37</v>
      </c>
      <c r="M15" s="2">
        <f t="shared" si="0"/>
        <v>84</v>
      </c>
      <c r="N15" s="2">
        <v>7</v>
      </c>
    </row>
    <row r="16" spans="1:14" ht="18" customHeight="1">
      <c r="A16" s="2" t="s">
        <v>15</v>
      </c>
      <c r="B16" s="2">
        <v>2.4</v>
      </c>
      <c r="C16" s="2">
        <v>4</v>
      </c>
      <c r="D16" s="2">
        <v>2</v>
      </c>
      <c r="E16" s="2">
        <v>4</v>
      </c>
      <c r="F16" s="2">
        <v>4</v>
      </c>
      <c r="G16" s="2" t="s">
        <v>33</v>
      </c>
      <c r="H16" s="2">
        <v>49</v>
      </c>
      <c r="I16" s="2"/>
      <c r="J16" s="2">
        <v>8</v>
      </c>
      <c r="K16" s="2"/>
      <c r="L16" s="2">
        <v>43</v>
      </c>
      <c r="M16" s="2">
        <f t="shared" si="0"/>
        <v>92</v>
      </c>
      <c r="N16" s="2">
        <v>3</v>
      </c>
    </row>
    <row r="17" spans="1:14" ht="18" customHeight="1">
      <c r="A17" s="2" t="s">
        <v>16</v>
      </c>
      <c r="B17" s="2">
        <v>76</v>
      </c>
      <c r="C17" s="2"/>
      <c r="D17" s="2"/>
      <c r="E17" s="2"/>
      <c r="F17" s="2" t="s">
        <v>29</v>
      </c>
      <c r="G17" s="2"/>
      <c r="H17" s="2"/>
      <c r="I17" s="2"/>
      <c r="J17" s="2"/>
      <c r="K17" s="2"/>
      <c r="L17" s="2"/>
      <c r="M17" s="2">
        <f t="shared" si="0"/>
        <v>0</v>
      </c>
      <c r="N17" s="2"/>
    </row>
    <row r="18" spans="1:14" ht="18" customHeight="1">
      <c r="A18" s="2" t="s">
        <v>17</v>
      </c>
      <c r="B18" s="2">
        <v>66</v>
      </c>
      <c r="C18" s="2">
        <v>3</v>
      </c>
      <c r="D18" s="2">
        <v>0</v>
      </c>
      <c r="E18" s="2">
        <v>3</v>
      </c>
      <c r="F18" s="2">
        <v>3</v>
      </c>
      <c r="G18" s="2" t="s">
        <v>31</v>
      </c>
      <c r="H18" s="2">
        <v>44</v>
      </c>
      <c r="I18" s="2">
        <v>14</v>
      </c>
      <c r="J18" s="2"/>
      <c r="K18" s="2"/>
      <c r="L18" s="2">
        <v>37</v>
      </c>
      <c r="M18" s="2">
        <f t="shared" si="0"/>
        <v>81</v>
      </c>
      <c r="N18" s="2">
        <v>11</v>
      </c>
    </row>
    <row r="19" spans="1:14" ht="18" customHeight="1">
      <c r="A19" s="2" t="s">
        <v>18</v>
      </c>
      <c r="B19" s="2">
        <v>70</v>
      </c>
      <c r="C19" s="2">
        <v>2</v>
      </c>
      <c r="D19" s="2">
        <v>2</v>
      </c>
      <c r="E19" s="2">
        <v>3</v>
      </c>
      <c r="F19" s="2">
        <v>2</v>
      </c>
      <c r="G19" s="2" t="s">
        <v>31</v>
      </c>
      <c r="H19" s="2">
        <v>44</v>
      </c>
      <c r="I19" s="2"/>
      <c r="J19" s="2"/>
      <c r="K19" s="2" t="s">
        <v>35</v>
      </c>
      <c r="L19" s="2">
        <v>48</v>
      </c>
      <c r="M19" s="2">
        <f t="shared" si="0"/>
        <v>92</v>
      </c>
      <c r="N19" s="2">
        <v>3</v>
      </c>
    </row>
    <row r="20" spans="1:14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5"/>
    </row>
    <row r="21" spans="1:14" ht="12.75" customHeight="1">
      <c r="A21" s="17" t="s">
        <v>38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2.75" customHeight="1">
      <c r="A23" s="17" t="s">
        <v>40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 customHeight="1">
      <c r="A24" s="17" t="s">
        <v>37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.75" customHeight="1">
      <c r="A25" s="17" t="s">
        <v>43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 customHeight="1">
      <c r="A26" s="17" t="s">
        <v>41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 customHeight="1">
      <c r="A27" s="17" t="s">
        <v>42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 customHeight="1">
      <c r="A28" s="17" t="s">
        <v>54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 customHeight="1">
      <c r="A29" s="17" t="s">
        <v>44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2.75" customHeight="1">
      <c r="A30" s="17" t="s">
        <v>45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2.75" customHeight="1">
      <c r="A31" s="17" t="s">
        <v>46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 customHeight="1">
      <c r="A32" s="17" t="s">
        <v>47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2.75" customHeight="1">
      <c r="A33" s="17" t="s">
        <v>48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 customHeight="1">
      <c r="A34" s="17" t="s">
        <v>49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 customHeight="1">
      <c r="A35" s="17" t="s">
        <v>50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 customHeight="1">
      <c r="A36" s="17" t="s">
        <v>51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 customHeight="1">
      <c r="A37" s="17" t="s">
        <v>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 customHeight="1">
      <c r="A38" s="17" t="s">
        <v>53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 customHeight="1">
      <c r="A39" s="17" t="s">
        <v>55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2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</sheetData>
  <mergeCells count="28">
    <mergeCell ref="A45:N45"/>
    <mergeCell ref="A46:N46"/>
    <mergeCell ref="A47:N47"/>
    <mergeCell ref="A37:N37"/>
    <mergeCell ref="A41:N41"/>
    <mergeCell ref="A42:N42"/>
    <mergeCell ref="A43:N43"/>
    <mergeCell ref="A44:N44"/>
    <mergeCell ref="A36:N36"/>
    <mergeCell ref="A38:N38"/>
    <mergeCell ref="A39:N39"/>
    <mergeCell ref="A40:N40"/>
    <mergeCell ref="A32:N32"/>
    <mergeCell ref="A33:N33"/>
    <mergeCell ref="A34:N34"/>
    <mergeCell ref="A35:N35"/>
    <mergeCell ref="A28:N28"/>
    <mergeCell ref="A29:N29"/>
    <mergeCell ref="A30:N30"/>
    <mergeCell ref="A31:N31"/>
    <mergeCell ref="A24:N24"/>
    <mergeCell ref="A25:N25"/>
    <mergeCell ref="A26:N26"/>
    <mergeCell ref="A27:N27"/>
    <mergeCell ref="A1:N1"/>
    <mergeCell ref="A21:N21"/>
    <mergeCell ref="A22:N22"/>
    <mergeCell ref="A23:N2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:IV12"/>
    </sheetView>
  </sheetViews>
  <sheetFormatPr defaultColWidth="9.140625" defaultRowHeight="12.75"/>
  <cols>
    <col min="1" max="1" width="12.7109375" style="0" customWidth="1"/>
    <col min="2" max="18" width="6.421875" style="0" customWidth="1"/>
  </cols>
  <sheetData>
    <row r="1" spans="1:18" ht="18">
      <c r="A1" s="16" t="s">
        <v>90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2.75">
      <c r="A2" s="1" t="s">
        <v>1</v>
      </c>
      <c r="B2" s="1" t="s">
        <v>68</v>
      </c>
      <c r="C2" s="1" t="s">
        <v>69</v>
      </c>
      <c r="D2" s="1" t="s">
        <v>70</v>
      </c>
      <c r="E2" s="1" t="s">
        <v>71</v>
      </c>
      <c r="F2" s="1" t="s">
        <v>72</v>
      </c>
      <c r="G2" s="1" t="s">
        <v>73</v>
      </c>
      <c r="H2" s="1" t="s">
        <v>74</v>
      </c>
      <c r="I2" s="1" t="s">
        <v>75</v>
      </c>
      <c r="J2" s="1" t="s">
        <v>25</v>
      </c>
      <c r="K2" s="1" t="s">
        <v>28</v>
      </c>
      <c r="L2" s="1" t="s">
        <v>67</v>
      </c>
      <c r="M2" s="1" t="s">
        <v>23</v>
      </c>
      <c r="N2" s="1" t="s">
        <v>24</v>
      </c>
      <c r="O2" s="1" t="s">
        <v>6</v>
      </c>
      <c r="P2" s="1" t="s">
        <v>66</v>
      </c>
      <c r="Q2" s="3" t="s">
        <v>27</v>
      </c>
      <c r="R2" s="3" t="s">
        <v>28</v>
      </c>
    </row>
    <row r="3" spans="1:18" ht="12.75">
      <c r="A3" s="6" t="s">
        <v>5</v>
      </c>
      <c r="B3" s="2">
        <v>2</v>
      </c>
      <c r="C3" s="2">
        <v>2</v>
      </c>
      <c r="D3" s="2"/>
      <c r="E3" s="2">
        <v>2</v>
      </c>
      <c r="F3" s="2">
        <v>2</v>
      </c>
      <c r="G3" s="2">
        <v>2</v>
      </c>
      <c r="H3" s="2">
        <v>2</v>
      </c>
      <c r="I3" s="2">
        <v>2</v>
      </c>
      <c r="J3" s="2">
        <f aca="true" t="shared" si="0" ref="J3:J12">SUM(B3:I3)</f>
        <v>14</v>
      </c>
      <c r="K3" s="2">
        <v>1</v>
      </c>
      <c r="L3" s="2">
        <f aca="true" t="shared" si="1" ref="L3:L12">51-K3</f>
        <v>50</v>
      </c>
      <c r="M3" s="2"/>
      <c r="N3" s="2"/>
      <c r="O3" s="2">
        <v>2</v>
      </c>
      <c r="P3" s="2">
        <f aca="true" t="shared" si="2" ref="P3:P12">51-M3-N3-O3</f>
        <v>49</v>
      </c>
      <c r="Q3" s="2">
        <f aca="true" t="shared" si="3" ref="Q3:Q12">SUM(L3,P3)</f>
        <v>99</v>
      </c>
      <c r="R3" s="2">
        <v>1</v>
      </c>
    </row>
    <row r="4" spans="1:18" ht="12.75">
      <c r="A4" s="6" t="s">
        <v>64</v>
      </c>
      <c r="B4" s="2"/>
      <c r="C4" s="2"/>
      <c r="D4" s="2"/>
      <c r="E4" s="2">
        <v>2</v>
      </c>
      <c r="F4" s="2">
        <v>1</v>
      </c>
      <c r="G4" s="2">
        <v>2</v>
      </c>
      <c r="H4" s="2">
        <v>2</v>
      </c>
      <c r="I4" s="2">
        <v>2</v>
      </c>
      <c r="J4" s="2">
        <f t="shared" si="0"/>
        <v>9</v>
      </c>
      <c r="K4" s="2">
        <v>6</v>
      </c>
      <c r="L4" s="2">
        <f t="shared" si="1"/>
        <v>45</v>
      </c>
      <c r="M4" s="2"/>
      <c r="N4" s="2"/>
      <c r="O4" s="2">
        <v>1</v>
      </c>
      <c r="P4" s="2">
        <f t="shared" si="2"/>
        <v>50</v>
      </c>
      <c r="Q4" s="2">
        <f t="shared" si="3"/>
        <v>95</v>
      </c>
      <c r="R4" s="2">
        <v>2</v>
      </c>
    </row>
    <row r="5" spans="1:18" ht="12.75">
      <c r="A5" s="6" t="s">
        <v>65</v>
      </c>
      <c r="B5" s="2">
        <v>2</v>
      </c>
      <c r="C5" s="2">
        <v>2</v>
      </c>
      <c r="D5" s="2">
        <v>2</v>
      </c>
      <c r="E5" s="2">
        <v>2</v>
      </c>
      <c r="F5" s="2">
        <v>2</v>
      </c>
      <c r="G5" s="2">
        <v>1</v>
      </c>
      <c r="H5" s="2">
        <v>1</v>
      </c>
      <c r="I5" s="2"/>
      <c r="J5" s="2">
        <f t="shared" si="0"/>
        <v>12</v>
      </c>
      <c r="K5" s="2">
        <v>2</v>
      </c>
      <c r="L5" s="2">
        <f t="shared" si="1"/>
        <v>49</v>
      </c>
      <c r="M5" s="2"/>
      <c r="N5" s="2">
        <v>7</v>
      </c>
      <c r="O5" s="2"/>
      <c r="P5" s="2">
        <f t="shared" si="2"/>
        <v>44</v>
      </c>
      <c r="Q5" s="2">
        <f t="shared" si="3"/>
        <v>93</v>
      </c>
      <c r="R5" s="2">
        <v>3</v>
      </c>
    </row>
    <row r="6" spans="1:18" ht="12.75">
      <c r="A6" s="6" t="s">
        <v>63</v>
      </c>
      <c r="B6" s="2">
        <v>1</v>
      </c>
      <c r="C6" s="2"/>
      <c r="D6" s="2">
        <v>2</v>
      </c>
      <c r="E6" s="2">
        <v>2</v>
      </c>
      <c r="F6" s="2">
        <v>1</v>
      </c>
      <c r="G6" s="2">
        <v>2</v>
      </c>
      <c r="H6" s="2">
        <v>2</v>
      </c>
      <c r="I6" s="2">
        <v>1</v>
      </c>
      <c r="J6" s="2">
        <f t="shared" si="0"/>
        <v>11</v>
      </c>
      <c r="K6" s="2">
        <v>3</v>
      </c>
      <c r="L6" s="2">
        <f t="shared" si="1"/>
        <v>48</v>
      </c>
      <c r="M6" s="2"/>
      <c r="N6" s="2">
        <v>7</v>
      </c>
      <c r="O6" s="2"/>
      <c r="P6" s="2">
        <f t="shared" si="2"/>
        <v>44</v>
      </c>
      <c r="Q6" s="2">
        <f t="shared" si="3"/>
        <v>92</v>
      </c>
      <c r="R6" s="2">
        <v>4</v>
      </c>
    </row>
    <row r="7" spans="1:18" ht="12.75">
      <c r="A7" s="6" t="s">
        <v>2</v>
      </c>
      <c r="B7" s="2"/>
      <c r="C7" s="2">
        <v>2</v>
      </c>
      <c r="D7" s="2">
        <v>1</v>
      </c>
      <c r="E7" s="2">
        <v>1</v>
      </c>
      <c r="F7" s="2">
        <v>2</v>
      </c>
      <c r="G7" s="2">
        <v>2</v>
      </c>
      <c r="H7" s="2">
        <v>1</v>
      </c>
      <c r="I7" s="2">
        <v>1</v>
      </c>
      <c r="J7" s="2">
        <f t="shared" si="0"/>
        <v>10</v>
      </c>
      <c r="K7" s="2">
        <v>4</v>
      </c>
      <c r="L7" s="2">
        <f t="shared" si="1"/>
        <v>47</v>
      </c>
      <c r="M7" s="2"/>
      <c r="N7" s="2">
        <v>7</v>
      </c>
      <c r="O7" s="2"/>
      <c r="P7" s="2">
        <f t="shared" si="2"/>
        <v>44</v>
      </c>
      <c r="Q7" s="2">
        <f t="shared" si="3"/>
        <v>91</v>
      </c>
      <c r="R7" s="2">
        <v>5</v>
      </c>
    </row>
    <row r="8" spans="1:18" ht="12.75">
      <c r="A8" s="6" t="s">
        <v>61</v>
      </c>
      <c r="B8" s="2">
        <v>2</v>
      </c>
      <c r="C8" s="2">
        <v>1</v>
      </c>
      <c r="D8" s="2">
        <v>2</v>
      </c>
      <c r="E8" s="2">
        <v>1</v>
      </c>
      <c r="F8" s="2"/>
      <c r="G8" s="2">
        <v>1</v>
      </c>
      <c r="H8" s="2">
        <v>2</v>
      </c>
      <c r="I8" s="2">
        <v>1</v>
      </c>
      <c r="J8" s="2">
        <f t="shared" si="0"/>
        <v>10</v>
      </c>
      <c r="K8" s="2">
        <v>4</v>
      </c>
      <c r="L8" s="2">
        <f t="shared" si="1"/>
        <v>47</v>
      </c>
      <c r="M8" s="2"/>
      <c r="N8" s="2">
        <v>7</v>
      </c>
      <c r="O8" s="2"/>
      <c r="P8" s="2">
        <f t="shared" si="2"/>
        <v>44</v>
      </c>
      <c r="Q8" s="2">
        <f t="shared" si="3"/>
        <v>91</v>
      </c>
      <c r="R8" s="2">
        <v>5</v>
      </c>
    </row>
    <row r="9" spans="1:18" ht="12.75">
      <c r="A9" s="6" t="s">
        <v>60</v>
      </c>
      <c r="B9" s="2">
        <v>1</v>
      </c>
      <c r="C9" s="2">
        <v>2</v>
      </c>
      <c r="D9" s="2">
        <v>2</v>
      </c>
      <c r="E9" s="2">
        <v>1</v>
      </c>
      <c r="F9" s="2">
        <v>1</v>
      </c>
      <c r="G9" s="2">
        <v>1</v>
      </c>
      <c r="H9" s="2"/>
      <c r="I9" s="2">
        <v>1</v>
      </c>
      <c r="J9" s="2">
        <f t="shared" si="0"/>
        <v>9</v>
      </c>
      <c r="K9" s="2">
        <v>6</v>
      </c>
      <c r="L9" s="2">
        <f t="shared" si="1"/>
        <v>45</v>
      </c>
      <c r="M9" s="2"/>
      <c r="N9" s="2">
        <v>7</v>
      </c>
      <c r="O9" s="2"/>
      <c r="P9" s="2">
        <f t="shared" si="2"/>
        <v>44</v>
      </c>
      <c r="Q9" s="2">
        <f t="shared" si="3"/>
        <v>89</v>
      </c>
      <c r="R9" s="2">
        <v>7</v>
      </c>
    </row>
    <row r="10" spans="1:18" ht="12.75">
      <c r="A10" s="6" t="s">
        <v>7</v>
      </c>
      <c r="B10" s="2">
        <v>0</v>
      </c>
      <c r="C10" s="2">
        <v>0</v>
      </c>
      <c r="D10" s="2">
        <v>0</v>
      </c>
      <c r="E10" s="2"/>
      <c r="F10" s="2">
        <v>2</v>
      </c>
      <c r="G10" s="2">
        <v>1</v>
      </c>
      <c r="H10" s="2">
        <v>1</v>
      </c>
      <c r="I10" s="2">
        <v>1</v>
      </c>
      <c r="J10" s="2">
        <f t="shared" si="0"/>
        <v>5</v>
      </c>
      <c r="K10" s="2">
        <v>8</v>
      </c>
      <c r="L10" s="2">
        <f t="shared" si="1"/>
        <v>43</v>
      </c>
      <c r="M10" s="2">
        <v>9</v>
      </c>
      <c r="N10" s="2"/>
      <c r="O10" s="2"/>
      <c r="P10" s="2">
        <f t="shared" si="2"/>
        <v>42</v>
      </c>
      <c r="Q10" s="2">
        <f t="shared" si="3"/>
        <v>85</v>
      </c>
      <c r="R10" s="2">
        <v>8</v>
      </c>
    </row>
    <row r="11" spans="1:18" ht="12.75">
      <c r="A11" s="6" t="s">
        <v>62</v>
      </c>
      <c r="B11" s="2">
        <v>1</v>
      </c>
      <c r="C11" s="2">
        <v>0</v>
      </c>
      <c r="D11" s="2">
        <v>0</v>
      </c>
      <c r="E11" s="2">
        <v>1</v>
      </c>
      <c r="F11" s="2">
        <v>0</v>
      </c>
      <c r="G11" s="2"/>
      <c r="H11" s="2">
        <v>1</v>
      </c>
      <c r="I11" s="2">
        <v>2</v>
      </c>
      <c r="J11" s="2">
        <f t="shared" si="0"/>
        <v>5</v>
      </c>
      <c r="K11" s="2">
        <v>8</v>
      </c>
      <c r="L11" s="2">
        <f t="shared" si="1"/>
        <v>43</v>
      </c>
      <c r="M11" s="2">
        <v>9</v>
      </c>
      <c r="N11" s="2"/>
      <c r="O11" s="2"/>
      <c r="P11" s="2">
        <f t="shared" si="2"/>
        <v>42</v>
      </c>
      <c r="Q11" s="2">
        <f t="shared" si="3"/>
        <v>85</v>
      </c>
      <c r="R11" s="2">
        <v>8</v>
      </c>
    </row>
    <row r="12" spans="1:18" ht="12.75">
      <c r="A12" s="6" t="s">
        <v>59</v>
      </c>
      <c r="B12" s="2">
        <v>2</v>
      </c>
      <c r="C12" s="2">
        <v>1</v>
      </c>
      <c r="D12" s="2">
        <v>1</v>
      </c>
      <c r="E12" s="2"/>
      <c r="F12" s="2"/>
      <c r="G12" s="2"/>
      <c r="H12" s="2"/>
      <c r="I12" s="2"/>
      <c r="J12" s="2">
        <f t="shared" si="0"/>
        <v>4</v>
      </c>
      <c r="K12" s="2">
        <v>10</v>
      </c>
      <c r="L12" s="2">
        <f t="shared" si="1"/>
        <v>41</v>
      </c>
      <c r="M12" s="7">
        <v>51</v>
      </c>
      <c r="N12" s="2"/>
      <c r="O12" s="2"/>
      <c r="P12" s="2">
        <f t="shared" si="2"/>
        <v>0</v>
      </c>
      <c r="Q12" s="2">
        <f t="shared" si="3"/>
        <v>41</v>
      </c>
      <c r="R12" s="2">
        <v>10</v>
      </c>
    </row>
    <row r="14" spans="1:18" ht="12.75">
      <c r="A14" s="19" t="s">
        <v>76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2.75">
      <c r="A15" s="19" t="s">
        <v>77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2.75">
      <c r="A16" s="19" t="s">
        <v>78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2.75">
      <c r="A17" s="19" t="s">
        <v>79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2.75">
      <c r="A18" s="19" t="s">
        <v>92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="19" customFormat="1" ht="12.75">
      <c r="A19" s="19" t="s">
        <v>93</v>
      </c>
    </row>
    <row r="20" s="19" customFormat="1" ht="12.75">
      <c r="A20" s="19" t="s">
        <v>94</v>
      </c>
    </row>
    <row r="21" s="19" customFormat="1" ht="12.75">
      <c r="A21" s="19" t="s">
        <v>95</v>
      </c>
    </row>
    <row r="22" spans="1:18" ht="12.75">
      <c r="A22" s="19" t="s">
        <v>80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2.75">
      <c r="A23" s="19" t="s">
        <v>91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2.75">
      <c r="A24" s="19" t="s">
        <v>87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2.75">
      <c r="A25" s="19" t="s">
        <v>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="19" customFormat="1" ht="12.75">
      <c r="A26" s="19" t="s">
        <v>96</v>
      </c>
    </row>
    <row r="27" spans="1:18" ht="12.75">
      <c r="A27" s="19" t="s">
        <v>89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</sheetData>
  <mergeCells count="25">
    <mergeCell ref="A1:R1"/>
    <mergeCell ref="A14:R14"/>
    <mergeCell ref="A15:R15"/>
    <mergeCell ref="A16:R16"/>
    <mergeCell ref="A17:R17"/>
    <mergeCell ref="A18:R18"/>
    <mergeCell ref="A22:R22"/>
    <mergeCell ref="A23:R23"/>
    <mergeCell ref="A30:R30"/>
    <mergeCell ref="A31:R31"/>
    <mergeCell ref="A32:R32"/>
    <mergeCell ref="A24:R24"/>
    <mergeCell ref="A25:R25"/>
    <mergeCell ref="A27:R27"/>
    <mergeCell ref="A28:R28"/>
    <mergeCell ref="A37:R37"/>
    <mergeCell ref="A19:IV19"/>
    <mergeCell ref="A20:IV20"/>
    <mergeCell ref="A21:IV21"/>
    <mergeCell ref="A26:IV26"/>
    <mergeCell ref="A33:R33"/>
    <mergeCell ref="A34:R34"/>
    <mergeCell ref="A35:R35"/>
    <mergeCell ref="A36:R36"/>
    <mergeCell ref="A29:R29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1" sqref="A1:K15"/>
    </sheetView>
  </sheetViews>
  <sheetFormatPr defaultColWidth="9.140625" defaultRowHeight="12.75"/>
  <cols>
    <col min="1" max="1" width="23.421875" style="0" customWidth="1"/>
    <col min="2" max="2" width="11.57421875" style="0" customWidth="1"/>
    <col min="3" max="3" width="10.28125" style="0" customWidth="1"/>
    <col min="4" max="5" width="11.00390625" style="0" customWidth="1"/>
    <col min="6" max="6" width="10.421875" style="0" customWidth="1"/>
  </cols>
  <sheetData>
    <row r="1" spans="1:17" ht="18">
      <c r="A1" s="16" t="s">
        <v>97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9"/>
      <c r="M1" s="9"/>
      <c r="N1" s="9"/>
      <c r="O1" s="9"/>
      <c r="P1" s="9"/>
      <c r="Q1" s="9"/>
    </row>
    <row r="2" spans="1:11" ht="12.75">
      <c r="A2" s="1" t="s">
        <v>1</v>
      </c>
      <c r="B2" s="1" t="s">
        <v>68</v>
      </c>
      <c r="C2" s="1" t="s">
        <v>69</v>
      </c>
      <c r="D2" s="1" t="s">
        <v>70</v>
      </c>
      <c r="E2" s="1" t="s">
        <v>71</v>
      </c>
      <c r="F2" s="1" t="s">
        <v>72</v>
      </c>
      <c r="G2" s="1" t="s">
        <v>25</v>
      </c>
      <c r="H2" s="1" t="s">
        <v>28</v>
      </c>
      <c r="I2" s="1" t="s">
        <v>67</v>
      </c>
      <c r="J2" s="3" t="s">
        <v>27</v>
      </c>
      <c r="K2" s="3" t="s">
        <v>28</v>
      </c>
    </row>
    <row r="3" spans="1:11" ht="12.75">
      <c r="A3" s="6" t="s">
        <v>102</v>
      </c>
      <c r="B3" s="2">
        <v>4</v>
      </c>
      <c r="C3" s="2">
        <v>4</v>
      </c>
      <c r="D3" s="2">
        <v>4</v>
      </c>
      <c r="E3" s="2">
        <v>4</v>
      </c>
      <c r="F3" s="2">
        <v>4</v>
      </c>
      <c r="G3" s="2">
        <f aca="true" t="shared" si="0" ref="G3:G15">SUM(B3:F3)</f>
        <v>20</v>
      </c>
      <c r="H3" s="2">
        <v>1</v>
      </c>
      <c r="I3" s="2">
        <f aca="true" t="shared" si="1" ref="I3:I15">51-H3</f>
        <v>50</v>
      </c>
      <c r="J3" s="2">
        <f aca="true" t="shared" si="2" ref="J3:J15">SUM(I3*2)</f>
        <v>100</v>
      </c>
      <c r="K3" s="2">
        <v>1</v>
      </c>
    </row>
    <row r="4" spans="1:11" ht="12.75">
      <c r="A4" s="6" t="s">
        <v>108</v>
      </c>
      <c r="B4" s="2">
        <v>4</v>
      </c>
      <c r="C4" s="2">
        <v>3</v>
      </c>
      <c r="D4" s="2">
        <v>4</v>
      </c>
      <c r="E4" s="2">
        <v>3</v>
      </c>
      <c r="F4" s="2">
        <v>0</v>
      </c>
      <c r="G4" s="2">
        <f t="shared" si="0"/>
        <v>14</v>
      </c>
      <c r="H4" s="2">
        <v>2</v>
      </c>
      <c r="I4" s="2">
        <f t="shared" si="1"/>
        <v>49</v>
      </c>
      <c r="J4" s="2">
        <f t="shared" si="2"/>
        <v>98</v>
      </c>
      <c r="K4" s="2">
        <v>2</v>
      </c>
    </row>
    <row r="5" spans="1:11" ht="12.75">
      <c r="A5" s="6" t="s">
        <v>111</v>
      </c>
      <c r="B5" s="2">
        <v>3</v>
      </c>
      <c r="C5" s="2">
        <v>4</v>
      </c>
      <c r="D5" s="2">
        <v>3</v>
      </c>
      <c r="E5" s="2">
        <v>4</v>
      </c>
      <c r="F5" s="2">
        <v>0</v>
      </c>
      <c r="G5" s="2">
        <f t="shared" si="0"/>
        <v>14</v>
      </c>
      <c r="H5" s="2">
        <v>2</v>
      </c>
      <c r="I5" s="2">
        <f t="shared" si="1"/>
        <v>49</v>
      </c>
      <c r="J5" s="2">
        <f t="shared" si="2"/>
        <v>98</v>
      </c>
      <c r="K5" s="2">
        <v>2</v>
      </c>
    </row>
    <row r="6" spans="1:11" ht="12.75">
      <c r="A6" s="6" t="s">
        <v>107</v>
      </c>
      <c r="B6" s="2">
        <v>3</v>
      </c>
      <c r="C6" s="2">
        <v>3</v>
      </c>
      <c r="D6" s="2">
        <v>3</v>
      </c>
      <c r="E6" s="2">
        <v>3</v>
      </c>
      <c r="F6" s="2">
        <v>0</v>
      </c>
      <c r="G6" s="2">
        <f t="shared" si="0"/>
        <v>12</v>
      </c>
      <c r="H6" s="2">
        <v>4</v>
      </c>
      <c r="I6" s="2">
        <f t="shared" si="1"/>
        <v>47</v>
      </c>
      <c r="J6" s="2">
        <f t="shared" si="2"/>
        <v>94</v>
      </c>
      <c r="K6" s="2">
        <v>4</v>
      </c>
    </row>
    <row r="7" spans="1:11" ht="12.75">
      <c r="A7" s="6" t="s">
        <v>101</v>
      </c>
      <c r="B7" s="2">
        <v>4</v>
      </c>
      <c r="C7" s="2">
        <v>3</v>
      </c>
      <c r="D7" s="2">
        <v>0</v>
      </c>
      <c r="E7" s="2">
        <v>0</v>
      </c>
      <c r="F7" s="2">
        <v>4</v>
      </c>
      <c r="G7" s="2">
        <f t="shared" si="0"/>
        <v>11</v>
      </c>
      <c r="H7" s="2">
        <v>5</v>
      </c>
      <c r="I7" s="2">
        <f t="shared" si="1"/>
        <v>46</v>
      </c>
      <c r="J7" s="2">
        <f t="shared" si="2"/>
        <v>92</v>
      </c>
      <c r="K7" s="2">
        <v>5</v>
      </c>
    </row>
    <row r="8" spans="1:11" ht="12.75">
      <c r="A8" s="6" t="s">
        <v>100</v>
      </c>
      <c r="B8" s="2">
        <v>3</v>
      </c>
      <c r="C8" s="2">
        <v>2</v>
      </c>
      <c r="D8" s="2">
        <v>3</v>
      </c>
      <c r="E8" s="2">
        <v>2</v>
      </c>
      <c r="F8" s="2">
        <v>0</v>
      </c>
      <c r="G8" s="2">
        <f t="shared" si="0"/>
        <v>10</v>
      </c>
      <c r="H8" s="2">
        <v>6</v>
      </c>
      <c r="I8" s="2">
        <f t="shared" si="1"/>
        <v>45</v>
      </c>
      <c r="J8" s="2">
        <f t="shared" si="2"/>
        <v>90</v>
      </c>
      <c r="K8" s="2">
        <v>6</v>
      </c>
    </row>
    <row r="9" spans="1:11" ht="12.75">
      <c r="A9" s="6" t="s">
        <v>105</v>
      </c>
      <c r="B9" s="2">
        <v>4</v>
      </c>
      <c r="C9" s="2">
        <v>2</v>
      </c>
      <c r="D9" s="2">
        <v>4</v>
      </c>
      <c r="E9" s="2">
        <v>0</v>
      </c>
      <c r="F9" s="2">
        <v>0</v>
      </c>
      <c r="G9" s="2">
        <f t="shared" si="0"/>
        <v>10</v>
      </c>
      <c r="H9" s="2">
        <v>6</v>
      </c>
      <c r="I9" s="2">
        <f t="shared" si="1"/>
        <v>45</v>
      </c>
      <c r="J9" s="2">
        <f t="shared" si="2"/>
        <v>90</v>
      </c>
      <c r="K9" s="2">
        <v>6</v>
      </c>
    </row>
    <row r="10" spans="1:11" ht="12.75">
      <c r="A10" s="6" t="s">
        <v>110</v>
      </c>
      <c r="B10" s="2">
        <v>3</v>
      </c>
      <c r="C10" s="2">
        <v>4</v>
      </c>
      <c r="D10" s="2">
        <v>2</v>
      </c>
      <c r="E10" s="2">
        <v>0</v>
      </c>
      <c r="F10" s="2">
        <v>0</v>
      </c>
      <c r="G10" s="2">
        <f t="shared" si="0"/>
        <v>9</v>
      </c>
      <c r="H10" s="2">
        <v>8</v>
      </c>
      <c r="I10" s="2">
        <f t="shared" si="1"/>
        <v>43</v>
      </c>
      <c r="J10" s="2">
        <f t="shared" si="2"/>
        <v>86</v>
      </c>
      <c r="K10" s="2">
        <v>8</v>
      </c>
    </row>
    <row r="11" spans="1:11" ht="12.75">
      <c r="A11" s="6" t="s">
        <v>103</v>
      </c>
      <c r="B11" s="2">
        <v>0</v>
      </c>
      <c r="C11" s="2">
        <v>0</v>
      </c>
      <c r="D11" s="2">
        <v>2</v>
      </c>
      <c r="E11" s="2">
        <v>4</v>
      </c>
      <c r="F11" s="2">
        <v>0</v>
      </c>
      <c r="G11" s="2">
        <f t="shared" si="0"/>
        <v>6</v>
      </c>
      <c r="H11" s="2">
        <v>9</v>
      </c>
      <c r="I11" s="2">
        <f t="shared" si="1"/>
        <v>42</v>
      </c>
      <c r="J11" s="2">
        <f t="shared" si="2"/>
        <v>84</v>
      </c>
      <c r="K11" s="2">
        <v>9</v>
      </c>
    </row>
    <row r="12" spans="1:11" ht="12.75">
      <c r="A12" s="6" t="s">
        <v>109</v>
      </c>
      <c r="B12" s="2">
        <v>0</v>
      </c>
      <c r="C12" s="2">
        <v>0</v>
      </c>
      <c r="D12" s="2">
        <v>0</v>
      </c>
      <c r="E12" s="2">
        <v>4</v>
      </c>
      <c r="F12" s="2">
        <v>0</v>
      </c>
      <c r="G12" s="2">
        <f t="shared" si="0"/>
        <v>4</v>
      </c>
      <c r="H12" s="2">
        <v>10</v>
      </c>
      <c r="I12" s="2">
        <f t="shared" si="1"/>
        <v>41</v>
      </c>
      <c r="J12" s="2">
        <f t="shared" si="2"/>
        <v>82</v>
      </c>
      <c r="K12" s="2">
        <v>10</v>
      </c>
    </row>
    <row r="13" spans="1:11" ht="12.75">
      <c r="A13" s="6" t="s">
        <v>104</v>
      </c>
      <c r="B13" s="2">
        <v>2</v>
      </c>
      <c r="C13" s="2">
        <v>0</v>
      </c>
      <c r="D13" s="2">
        <v>0</v>
      </c>
      <c r="E13" s="2">
        <v>0</v>
      </c>
      <c r="F13" s="2">
        <v>0</v>
      </c>
      <c r="G13" s="2">
        <f t="shared" si="0"/>
        <v>2</v>
      </c>
      <c r="H13" s="2">
        <v>11</v>
      </c>
      <c r="I13" s="2">
        <f t="shared" si="1"/>
        <v>40</v>
      </c>
      <c r="J13" s="2">
        <f t="shared" si="2"/>
        <v>80</v>
      </c>
      <c r="K13" s="2">
        <v>11</v>
      </c>
    </row>
    <row r="14" spans="1:11" ht="12.75">
      <c r="A14" s="6" t="s">
        <v>99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f t="shared" si="0"/>
        <v>0</v>
      </c>
      <c r="H14" s="2">
        <v>12</v>
      </c>
      <c r="I14" s="2">
        <f t="shared" si="1"/>
        <v>39</v>
      </c>
      <c r="J14" s="2">
        <f t="shared" si="2"/>
        <v>78</v>
      </c>
      <c r="K14" s="2">
        <v>12</v>
      </c>
    </row>
    <row r="15" spans="1:11" ht="12.75">
      <c r="A15" s="6" t="s">
        <v>106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f t="shared" si="0"/>
        <v>0</v>
      </c>
      <c r="H15" s="2">
        <v>12</v>
      </c>
      <c r="I15" s="2">
        <f t="shared" si="1"/>
        <v>39</v>
      </c>
      <c r="J15" s="2">
        <f t="shared" si="2"/>
        <v>78</v>
      </c>
      <c r="K15" s="2">
        <v>12</v>
      </c>
    </row>
    <row r="17" spans="1:17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="10" customFormat="1" ht="12.75"/>
    <row r="22" s="10" customFormat="1" ht="12.75"/>
    <row r="23" s="10" customFormat="1" ht="12.75"/>
    <row r="24" spans="1:17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="10" customFormat="1" ht="12.75"/>
    <row r="29" spans="1:17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</sheetData>
  <mergeCells count="1">
    <mergeCell ref="A1:K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55" sqref="A1:P55"/>
    </sheetView>
  </sheetViews>
  <sheetFormatPr defaultColWidth="9.140625" defaultRowHeight="12.75"/>
  <cols>
    <col min="1" max="1" width="13.7109375" style="0" customWidth="1"/>
    <col min="2" max="2" width="4.28125" style="0" customWidth="1"/>
    <col min="3" max="3" width="4.140625" style="0" customWidth="1"/>
    <col min="4" max="4" width="4.28125" style="0" customWidth="1"/>
    <col min="5" max="5" width="3.7109375" style="0" customWidth="1"/>
    <col min="6" max="6" width="4.57421875" style="0" customWidth="1"/>
    <col min="7" max="7" width="4.140625" style="0" customWidth="1"/>
    <col min="8" max="8" width="5.28125" style="0" customWidth="1"/>
    <col min="9" max="9" width="4.28125" style="0" customWidth="1"/>
    <col min="10" max="10" width="5.7109375" style="0" customWidth="1"/>
    <col min="11" max="11" width="4.421875" style="0" customWidth="1"/>
    <col min="12" max="12" width="6.7109375" style="0" customWidth="1"/>
    <col min="13" max="13" width="5.57421875" style="0" customWidth="1"/>
    <col min="14" max="14" width="6.28125" style="0" customWidth="1"/>
    <col min="15" max="15" width="5.421875" style="0" customWidth="1"/>
    <col min="16" max="16" width="5.140625" style="0" customWidth="1"/>
  </cols>
  <sheetData>
    <row r="1" spans="1:16" ht="18">
      <c r="A1" s="16" t="s">
        <v>112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2.75">
      <c r="A2" s="1" t="s">
        <v>1</v>
      </c>
      <c r="B2" s="1" t="s">
        <v>68</v>
      </c>
      <c r="C2" s="1" t="s">
        <v>69</v>
      </c>
      <c r="D2" s="1" t="s">
        <v>70</v>
      </c>
      <c r="E2" s="1" t="s">
        <v>71</v>
      </c>
      <c r="F2" s="1" t="s">
        <v>72</v>
      </c>
      <c r="G2" s="1" t="s">
        <v>73</v>
      </c>
      <c r="H2" s="1" t="s">
        <v>25</v>
      </c>
      <c r="I2" s="1" t="s">
        <v>28</v>
      </c>
      <c r="J2" s="1" t="s">
        <v>67</v>
      </c>
      <c r="K2" s="1" t="s">
        <v>23</v>
      </c>
      <c r="L2" s="1" t="s">
        <v>114</v>
      </c>
      <c r="M2" s="1" t="s">
        <v>6</v>
      </c>
      <c r="N2" s="1" t="s">
        <v>66</v>
      </c>
      <c r="O2" s="3" t="s">
        <v>27</v>
      </c>
      <c r="P2" s="3" t="s">
        <v>28</v>
      </c>
    </row>
    <row r="3" spans="1:16" ht="12.75">
      <c r="A3" s="6" t="s">
        <v>15</v>
      </c>
      <c r="B3" s="2">
        <v>3</v>
      </c>
      <c r="C3" s="2">
        <v>3</v>
      </c>
      <c r="D3" s="2">
        <v>3</v>
      </c>
      <c r="E3" s="2">
        <v>3</v>
      </c>
      <c r="F3" s="2">
        <v>3</v>
      </c>
      <c r="G3" s="2">
        <v>2</v>
      </c>
      <c r="H3" s="2">
        <f aca="true" t="shared" si="0" ref="H3:H14">SUM(B3:G3)</f>
        <v>17</v>
      </c>
      <c r="I3" s="2">
        <v>1</v>
      </c>
      <c r="J3" s="2">
        <f aca="true" t="shared" si="1" ref="J3:J14">51-I3</f>
        <v>50</v>
      </c>
      <c r="K3" s="2"/>
      <c r="L3" s="2"/>
      <c r="M3" s="2">
        <v>2</v>
      </c>
      <c r="N3" s="2">
        <f aca="true" t="shared" si="2" ref="N3:N14">51-K3-L3-M3</f>
        <v>49</v>
      </c>
      <c r="O3" s="2">
        <f aca="true" t="shared" si="3" ref="O3:O14">SUM(J3,N3)</f>
        <v>99</v>
      </c>
      <c r="P3" s="2">
        <v>1</v>
      </c>
    </row>
    <row r="4" spans="1:16" ht="12.75">
      <c r="A4" s="6" t="s">
        <v>5</v>
      </c>
      <c r="B4" s="2">
        <v>3</v>
      </c>
      <c r="C4" s="2">
        <v>0</v>
      </c>
      <c r="D4" s="2">
        <v>2</v>
      </c>
      <c r="E4" s="2">
        <v>2</v>
      </c>
      <c r="F4" s="2">
        <v>2</v>
      </c>
      <c r="G4" s="2">
        <v>2</v>
      </c>
      <c r="H4" s="2">
        <f t="shared" si="0"/>
        <v>11</v>
      </c>
      <c r="I4" s="2">
        <v>5</v>
      </c>
      <c r="J4" s="2">
        <f t="shared" si="1"/>
        <v>46</v>
      </c>
      <c r="K4" s="2"/>
      <c r="L4" s="2"/>
      <c r="M4" s="2">
        <v>1</v>
      </c>
      <c r="N4" s="2">
        <f t="shared" si="2"/>
        <v>50</v>
      </c>
      <c r="O4" s="2">
        <f t="shared" si="3"/>
        <v>96</v>
      </c>
      <c r="P4" s="2">
        <v>2</v>
      </c>
    </row>
    <row r="5" spans="1:16" ht="12.75">
      <c r="A5" s="6" t="s">
        <v>9</v>
      </c>
      <c r="B5" s="2">
        <v>2</v>
      </c>
      <c r="C5" s="2">
        <v>3</v>
      </c>
      <c r="D5" s="2">
        <v>3</v>
      </c>
      <c r="E5" s="2">
        <v>3</v>
      </c>
      <c r="F5" s="2">
        <v>0</v>
      </c>
      <c r="G5" s="2">
        <v>3</v>
      </c>
      <c r="H5" s="2">
        <f t="shared" si="0"/>
        <v>14</v>
      </c>
      <c r="I5" s="2">
        <v>3</v>
      </c>
      <c r="J5" s="2">
        <f t="shared" si="1"/>
        <v>48</v>
      </c>
      <c r="K5" s="2"/>
      <c r="L5" s="2">
        <v>4</v>
      </c>
      <c r="M5" s="2"/>
      <c r="N5" s="2">
        <f t="shared" si="2"/>
        <v>47</v>
      </c>
      <c r="O5" s="2">
        <f t="shared" si="3"/>
        <v>95</v>
      </c>
      <c r="P5" s="2">
        <v>3</v>
      </c>
    </row>
    <row r="6" spans="1:16" ht="12.75">
      <c r="A6" s="6" t="s">
        <v>64</v>
      </c>
      <c r="B6" s="2">
        <v>0</v>
      </c>
      <c r="C6" s="2">
        <v>0</v>
      </c>
      <c r="D6" s="2">
        <v>3</v>
      </c>
      <c r="E6" s="2">
        <v>2</v>
      </c>
      <c r="F6" s="2">
        <v>3</v>
      </c>
      <c r="G6" s="2">
        <v>3</v>
      </c>
      <c r="H6" s="2">
        <f t="shared" si="0"/>
        <v>11</v>
      </c>
      <c r="I6" s="2">
        <v>5</v>
      </c>
      <c r="J6" s="2">
        <f t="shared" si="1"/>
        <v>46</v>
      </c>
      <c r="K6" s="2"/>
      <c r="L6" s="2"/>
      <c r="M6" s="2">
        <v>3</v>
      </c>
      <c r="N6" s="2">
        <f t="shared" si="2"/>
        <v>48</v>
      </c>
      <c r="O6" s="2">
        <f t="shared" si="3"/>
        <v>94</v>
      </c>
      <c r="P6" s="2">
        <v>4</v>
      </c>
    </row>
    <row r="7" spans="1:16" ht="12.75">
      <c r="A7" s="6" t="s">
        <v>36</v>
      </c>
      <c r="B7" s="2">
        <v>2</v>
      </c>
      <c r="C7" s="2">
        <v>3</v>
      </c>
      <c r="D7" s="2">
        <v>2</v>
      </c>
      <c r="E7" s="2">
        <v>3</v>
      </c>
      <c r="F7" s="2">
        <v>2</v>
      </c>
      <c r="G7" s="2">
        <v>3</v>
      </c>
      <c r="H7" s="2">
        <f t="shared" si="0"/>
        <v>15</v>
      </c>
      <c r="I7" s="2">
        <v>2</v>
      </c>
      <c r="J7" s="2">
        <f t="shared" si="1"/>
        <v>49</v>
      </c>
      <c r="K7" s="2"/>
      <c r="L7" s="2">
        <v>6</v>
      </c>
      <c r="M7" s="2"/>
      <c r="N7" s="2">
        <f t="shared" si="2"/>
        <v>45</v>
      </c>
      <c r="O7" s="2">
        <f t="shared" si="3"/>
        <v>94</v>
      </c>
      <c r="P7" s="2">
        <v>4</v>
      </c>
    </row>
    <row r="8" spans="1:16" ht="12.75">
      <c r="A8" s="6" t="s">
        <v>3</v>
      </c>
      <c r="B8" s="2">
        <v>3</v>
      </c>
      <c r="C8" s="2">
        <v>2</v>
      </c>
      <c r="D8" s="2">
        <v>0</v>
      </c>
      <c r="E8" s="2">
        <v>3</v>
      </c>
      <c r="F8" s="2">
        <v>3</v>
      </c>
      <c r="G8" s="2">
        <v>3</v>
      </c>
      <c r="H8" s="2">
        <f t="shared" si="0"/>
        <v>14</v>
      </c>
      <c r="I8" s="2">
        <v>3</v>
      </c>
      <c r="J8" s="2">
        <f t="shared" si="1"/>
        <v>48</v>
      </c>
      <c r="K8" s="2"/>
      <c r="L8" s="2">
        <v>8</v>
      </c>
      <c r="M8" s="2"/>
      <c r="N8" s="2">
        <f t="shared" si="2"/>
        <v>43</v>
      </c>
      <c r="O8" s="2">
        <f t="shared" si="3"/>
        <v>91</v>
      </c>
      <c r="P8" s="2">
        <v>6</v>
      </c>
    </row>
    <row r="9" spans="1:16" ht="12.75">
      <c r="A9" s="6" t="s">
        <v>57</v>
      </c>
      <c r="B9" s="2">
        <v>2</v>
      </c>
      <c r="C9" s="2">
        <v>2</v>
      </c>
      <c r="D9" s="2">
        <v>2</v>
      </c>
      <c r="E9" s="2">
        <v>1</v>
      </c>
      <c r="F9" s="2">
        <v>3</v>
      </c>
      <c r="G9" s="2">
        <v>1</v>
      </c>
      <c r="H9" s="2">
        <f t="shared" si="0"/>
        <v>11</v>
      </c>
      <c r="I9" s="2">
        <v>5</v>
      </c>
      <c r="J9" s="2">
        <f t="shared" si="1"/>
        <v>46</v>
      </c>
      <c r="K9" s="2"/>
      <c r="L9" s="2">
        <v>8</v>
      </c>
      <c r="M9" s="2"/>
      <c r="N9" s="2">
        <f t="shared" si="2"/>
        <v>43</v>
      </c>
      <c r="O9" s="2">
        <f t="shared" si="3"/>
        <v>89</v>
      </c>
      <c r="P9" s="2">
        <v>7</v>
      </c>
    </row>
    <row r="10" spans="1:16" ht="12.75">
      <c r="A10" s="6" t="s">
        <v>2</v>
      </c>
      <c r="B10" s="2">
        <v>3</v>
      </c>
      <c r="C10" s="2">
        <v>0</v>
      </c>
      <c r="D10" s="2">
        <v>3</v>
      </c>
      <c r="E10" s="2">
        <v>1</v>
      </c>
      <c r="F10" s="2">
        <v>0</v>
      </c>
      <c r="G10" s="2">
        <v>0</v>
      </c>
      <c r="H10" s="2">
        <f t="shared" si="0"/>
        <v>7</v>
      </c>
      <c r="I10" s="2">
        <v>11</v>
      </c>
      <c r="J10" s="2">
        <f t="shared" si="1"/>
        <v>40</v>
      </c>
      <c r="K10" s="2"/>
      <c r="L10" s="2">
        <v>6</v>
      </c>
      <c r="M10" s="2"/>
      <c r="N10" s="2">
        <f t="shared" si="2"/>
        <v>45</v>
      </c>
      <c r="O10" s="2">
        <f t="shared" si="3"/>
        <v>85</v>
      </c>
      <c r="P10" s="2">
        <v>8</v>
      </c>
    </row>
    <row r="11" spans="1:16" ht="12.75">
      <c r="A11" s="6" t="s">
        <v>113</v>
      </c>
      <c r="B11" s="2">
        <v>1</v>
      </c>
      <c r="C11" s="2">
        <v>3</v>
      </c>
      <c r="D11" s="2">
        <v>1</v>
      </c>
      <c r="E11" s="2">
        <v>2</v>
      </c>
      <c r="F11" s="2">
        <v>1</v>
      </c>
      <c r="G11" s="2">
        <v>2</v>
      </c>
      <c r="H11" s="2">
        <f t="shared" si="0"/>
        <v>10</v>
      </c>
      <c r="I11" s="2">
        <v>8</v>
      </c>
      <c r="J11" s="2">
        <f t="shared" si="1"/>
        <v>43</v>
      </c>
      <c r="K11" s="2">
        <v>12</v>
      </c>
      <c r="L11" s="2"/>
      <c r="M11" s="2"/>
      <c r="N11" s="2">
        <f t="shared" si="2"/>
        <v>39</v>
      </c>
      <c r="O11" s="2">
        <f t="shared" si="3"/>
        <v>82</v>
      </c>
      <c r="P11" s="2">
        <v>9</v>
      </c>
    </row>
    <row r="12" spans="1:16" ht="12.75">
      <c r="A12" s="6" t="s">
        <v>58</v>
      </c>
      <c r="B12" s="2">
        <v>2</v>
      </c>
      <c r="C12" s="2">
        <v>2</v>
      </c>
      <c r="D12" s="2">
        <v>2</v>
      </c>
      <c r="E12" s="2">
        <v>1</v>
      </c>
      <c r="F12" s="2">
        <v>2</v>
      </c>
      <c r="G12" s="2">
        <v>1</v>
      </c>
      <c r="H12" s="2">
        <f t="shared" si="0"/>
        <v>10</v>
      </c>
      <c r="I12" s="2">
        <v>8</v>
      </c>
      <c r="J12" s="2">
        <f t="shared" si="1"/>
        <v>43</v>
      </c>
      <c r="K12" s="2">
        <v>12</v>
      </c>
      <c r="L12" s="2"/>
      <c r="M12" s="2"/>
      <c r="N12" s="2">
        <f t="shared" si="2"/>
        <v>39</v>
      </c>
      <c r="O12" s="2">
        <f t="shared" si="3"/>
        <v>82</v>
      </c>
      <c r="P12" s="2">
        <v>9</v>
      </c>
    </row>
    <row r="13" spans="1:16" ht="12.75">
      <c r="A13" s="6" t="s">
        <v>7</v>
      </c>
      <c r="B13" s="2">
        <v>1</v>
      </c>
      <c r="C13" s="2">
        <v>0</v>
      </c>
      <c r="D13" s="2">
        <v>1</v>
      </c>
      <c r="E13" s="2">
        <v>2</v>
      </c>
      <c r="F13" s="2">
        <v>2</v>
      </c>
      <c r="G13" s="2">
        <v>2</v>
      </c>
      <c r="H13" s="2">
        <f t="shared" si="0"/>
        <v>8</v>
      </c>
      <c r="I13" s="2">
        <v>10</v>
      </c>
      <c r="J13" s="2">
        <f t="shared" si="1"/>
        <v>41</v>
      </c>
      <c r="K13" s="2">
        <v>12</v>
      </c>
      <c r="L13" s="2"/>
      <c r="M13" s="2"/>
      <c r="N13" s="2">
        <f t="shared" si="2"/>
        <v>39</v>
      </c>
      <c r="O13" s="2">
        <f t="shared" si="3"/>
        <v>80</v>
      </c>
      <c r="P13" s="2">
        <v>11</v>
      </c>
    </row>
    <row r="14" spans="1:16" ht="12.75">
      <c r="A14" s="6" t="s">
        <v>8</v>
      </c>
      <c r="B14" s="2">
        <v>1</v>
      </c>
      <c r="C14" s="2">
        <v>2</v>
      </c>
      <c r="D14" s="2">
        <v>1</v>
      </c>
      <c r="E14" s="2">
        <v>1</v>
      </c>
      <c r="F14" s="2">
        <v>1</v>
      </c>
      <c r="G14" s="2">
        <v>1</v>
      </c>
      <c r="H14" s="2">
        <f t="shared" si="0"/>
        <v>7</v>
      </c>
      <c r="I14" s="2">
        <v>11</v>
      </c>
      <c r="J14" s="2">
        <f t="shared" si="1"/>
        <v>40</v>
      </c>
      <c r="K14" s="7">
        <v>12</v>
      </c>
      <c r="L14" s="2"/>
      <c r="M14" s="2"/>
      <c r="N14" s="2">
        <f t="shared" si="2"/>
        <v>39</v>
      </c>
      <c r="O14" s="2">
        <f t="shared" si="3"/>
        <v>79</v>
      </c>
      <c r="P14" s="2">
        <v>12</v>
      </c>
    </row>
    <row r="15" spans="1:16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s="10" customFormat="1" ht="12.75">
      <c r="A16" s="18" t="s">
        <v>117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2.75">
      <c r="A17" s="19" t="s">
        <v>118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2.75">
      <c r="A18" s="19" t="s">
        <v>119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2.75">
      <c r="A19" s="19" t="s">
        <v>148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2.75">
      <c r="A21" s="19" t="s">
        <v>149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2.75">
      <c r="A22" s="19" t="s">
        <v>120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2.75">
      <c r="A23" s="19" t="s">
        <v>121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2.75">
      <c r="A24" s="19" t="s">
        <v>122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2.75">
      <c r="A25" s="19" t="s">
        <v>123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2.75">
      <c r="A26" s="19" t="s">
        <v>124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2.75">
      <c r="A27" s="19" t="s">
        <v>125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2.75">
      <c r="A28" s="19" t="s">
        <v>150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2.75">
      <c r="A29" s="19" t="s">
        <v>126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2.75">
      <c r="A30" s="19" t="s">
        <v>127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2.75">
      <c r="A32" s="19" t="s">
        <v>128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2.75">
      <c r="A33" s="19" t="s">
        <v>129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2.75">
      <c r="A34" s="19" t="s">
        <v>151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2.75">
      <c r="A35" s="19" t="s">
        <v>130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2.75">
      <c r="A36" s="19" t="s">
        <v>131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2.75">
      <c r="A37" s="19" t="s">
        <v>132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2.75">
      <c r="A38" s="19" t="s">
        <v>133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2.75">
      <c r="A39" s="19" t="s">
        <v>134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2.75">
      <c r="A40" s="19" t="s">
        <v>135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2.75">
      <c r="A41" s="19" t="s">
        <v>136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2.75">
      <c r="A42" s="19" t="s">
        <v>137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2.75">
      <c r="A43" s="19" t="s">
        <v>138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2.75">
      <c r="A44" s="19" t="s">
        <v>139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2.75">
      <c r="A45" s="19" t="s">
        <v>153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12.75">
      <c r="A46" s="19" t="s">
        <v>140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2.75">
      <c r="A47" s="19" t="s">
        <v>141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2.75">
      <c r="A48" s="19" t="s">
        <v>142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2.75">
      <c r="A50" s="19" t="s">
        <v>143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12.75">
      <c r="A51" s="19" t="s">
        <v>144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12.75">
      <c r="A52" s="19" t="s">
        <v>145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2.75">
      <c r="A53" s="19" t="s">
        <v>152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12.75">
      <c r="A54" s="19" t="s">
        <v>146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2.75">
      <c r="A55" s="19" t="s">
        <v>147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</sheetData>
  <mergeCells count="42">
    <mergeCell ref="A48:P48"/>
    <mergeCell ref="A53:P53"/>
    <mergeCell ref="A54:P54"/>
    <mergeCell ref="A55:P55"/>
    <mergeCell ref="A49:P49"/>
    <mergeCell ref="A50:P50"/>
    <mergeCell ref="A51:P51"/>
    <mergeCell ref="A52:P52"/>
    <mergeCell ref="A44:P44"/>
    <mergeCell ref="A45:P45"/>
    <mergeCell ref="A46:P46"/>
    <mergeCell ref="A47:P47"/>
    <mergeCell ref="A40:P40"/>
    <mergeCell ref="A41:P41"/>
    <mergeCell ref="A42:P42"/>
    <mergeCell ref="A43:P43"/>
    <mergeCell ref="A36:P36"/>
    <mergeCell ref="A37:P37"/>
    <mergeCell ref="A38:P38"/>
    <mergeCell ref="A39:P39"/>
    <mergeCell ref="A32:P32"/>
    <mergeCell ref="A33:P33"/>
    <mergeCell ref="A34:P34"/>
    <mergeCell ref="A35:P35"/>
    <mergeCell ref="A28:P28"/>
    <mergeCell ref="A29:P29"/>
    <mergeCell ref="A30:P30"/>
    <mergeCell ref="A31:P31"/>
    <mergeCell ref="A22:P22"/>
    <mergeCell ref="A25:P25"/>
    <mergeCell ref="A26:P26"/>
    <mergeCell ref="A27:P27"/>
    <mergeCell ref="A1:P1"/>
    <mergeCell ref="A17:P17"/>
    <mergeCell ref="A18:P18"/>
    <mergeCell ref="A24:P24"/>
    <mergeCell ref="A23:P23"/>
    <mergeCell ref="A15:P15"/>
    <mergeCell ref="A16:P16"/>
    <mergeCell ref="A19:P19"/>
    <mergeCell ref="A20:P20"/>
    <mergeCell ref="A21:P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A1" sqref="A1:P13"/>
    </sheetView>
  </sheetViews>
  <sheetFormatPr defaultColWidth="9.140625" defaultRowHeight="12.75"/>
  <cols>
    <col min="1" max="1" width="11.140625" style="0" customWidth="1"/>
    <col min="2" max="7" width="3.7109375" style="0" customWidth="1"/>
    <col min="8" max="8" width="4.00390625" style="0" customWidth="1"/>
    <col min="9" max="9" width="4.57421875" style="0" customWidth="1"/>
    <col min="10" max="10" width="6.28125" style="0" customWidth="1"/>
    <col min="11" max="11" width="5.421875" style="0" customWidth="1"/>
    <col min="12" max="12" width="5.28125" style="0" customWidth="1"/>
    <col min="13" max="13" width="5.7109375" style="0" customWidth="1"/>
    <col min="14" max="14" width="7.28125" style="0" customWidth="1"/>
    <col min="15" max="15" width="8.00390625" style="0" customWidth="1"/>
    <col min="16" max="16" width="7.8515625" style="0" customWidth="1"/>
  </cols>
  <sheetData>
    <row r="1" spans="1:16" ht="18">
      <c r="A1" s="16" t="s">
        <v>112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2.75">
      <c r="A2" s="1" t="s">
        <v>1</v>
      </c>
      <c r="B2" s="1" t="s">
        <v>68</v>
      </c>
      <c r="C2" s="1" t="s">
        <v>69</v>
      </c>
      <c r="D2" s="1" t="s">
        <v>70</v>
      </c>
      <c r="E2" s="1" t="s">
        <v>71</v>
      </c>
      <c r="F2" s="1" t="s">
        <v>72</v>
      </c>
      <c r="G2" s="1" t="s">
        <v>73</v>
      </c>
      <c r="H2" s="1" t="s">
        <v>25</v>
      </c>
      <c r="I2" s="1" t="s">
        <v>28</v>
      </c>
      <c r="J2" s="1" t="s">
        <v>67</v>
      </c>
      <c r="K2" s="1" t="s">
        <v>23</v>
      </c>
      <c r="L2" s="1" t="s">
        <v>114</v>
      </c>
      <c r="M2" s="1" t="s">
        <v>6</v>
      </c>
      <c r="N2" s="1" t="s">
        <v>66</v>
      </c>
      <c r="O2" s="3" t="s">
        <v>27</v>
      </c>
      <c r="P2" s="3" t="s">
        <v>28</v>
      </c>
    </row>
    <row r="3" spans="1:16" ht="12.75">
      <c r="A3" s="6" t="s">
        <v>4</v>
      </c>
      <c r="B3" s="2">
        <v>0</v>
      </c>
      <c r="C3" s="2">
        <v>1</v>
      </c>
      <c r="D3" s="2">
        <v>3</v>
      </c>
      <c r="E3" s="2">
        <v>2</v>
      </c>
      <c r="F3" s="2">
        <v>3</v>
      </c>
      <c r="G3" s="2">
        <v>3</v>
      </c>
      <c r="H3" s="2">
        <f aca="true" t="shared" si="0" ref="H3:H13">SUM(B3:G3)</f>
        <v>12</v>
      </c>
      <c r="I3" s="2">
        <v>3</v>
      </c>
      <c r="J3" s="2">
        <f aca="true" t="shared" si="1" ref="J3:J13">51-I3</f>
        <v>48</v>
      </c>
      <c r="K3" s="2"/>
      <c r="L3" s="2"/>
      <c r="M3" s="2">
        <v>1</v>
      </c>
      <c r="N3" s="2">
        <f aca="true" t="shared" si="2" ref="N3:N13">51-K3-L3-M3</f>
        <v>50</v>
      </c>
      <c r="O3" s="2">
        <f aca="true" t="shared" si="3" ref="O3:O13">SUM(J3,N3)</f>
        <v>98</v>
      </c>
      <c r="P3" s="2">
        <v>1</v>
      </c>
    </row>
    <row r="4" spans="1:16" ht="12.75">
      <c r="A4" s="6" t="s">
        <v>2</v>
      </c>
      <c r="B4" s="2">
        <v>2</v>
      </c>
      <c r="C4" s="2">
        <v>0</v>
      </c>
      <c r="D4" s="2">
        <v>3</v>
      </c>
      <c r="E4" s="2">
        <v>1</v>
      </c>
      <c r="F4" s="2">
        <v>3</v>
      </c>
      <c r="G4" s="2">
        <v>3</v>
      </c>
      <c r="H4" s="2">
        <f t="shared" si="0"/>
        <v>12</v>
      </c>
      <c r="I4" s="2">
        <v>3</v>
      </c>
      <c r="J4" s="2">
        <f t="shared" si="1"/>
        <v>48</v>
      </c>
      <c r="K4" s="2"/>
      <c r="L4" s="2"/>
      <c r="M4" s="2">
        <v>2</v>
      </c>
      <c r="N4" s="2">
        <f t="shared" si="2"/>
        <v>49</v>
      </c>
      <c r="O4" s="2">
        <f t="shared" si="3"/>
        <v>97</v>
      </c>
      <c r="P4" s="2">
        <v>2</v>
      </c>
    </row>
    <row r="5" spans="1:16" ht="12.75">
      <c r="A5" s="6" t="s">
        <v>64</v>
      </c>
      <c r="B5" s="2">
        <v>3</v>
      </c>
      <c r="C5" s="2">
        <v>2</v>
      </c>
      <c r="D5" s="2">
        <v>0</v>
      </c>
      <c r="E5" s="2">
        <v>3</v>
      </c>
      <c r="F5" s="2">
        <v>1</v>
      </c>
      <c r="G5" s="2">
        <v>3</v>
      </c>
      <c r="H5" s="2">
        <f t="shared" si="0"/>
        <v>12</v>
      </c>
      <c r="I5" s="2">
        <v>3</v>
      </c>
      <c r="J5" s="2">
        <f t="shared" si="1"/>
        <v>48</v>
      </c>
      <c r="K5" s="2"/>
      <c r="L5" s="2"/>
      <c r="M5" s="2">
        <v>3</v>
      </c>
      <c r="N5" s="2">
        <f t="shared" si="2"/>
        <v>48</v>
      </c>
      <c r="O5" s="2">
        <f t="shared" si="3"/>
        <v>96</v>
      </c>
      <c r="P5" s="2">
        <v>3</v>
      </c>
    </row>
    <row r="6" spans="1:16" ht="12.75">
      <c r="A6" s="6" t="s">
        <v>155</v>
      </c>
      <c r="B6" s="2">
        <v>3</v>
      </c>
      <c r="C6" s="2">
        <v>3</v>
      </c>
      <c r="D6" s="2">
        <v>3</v>
      </c>
      <c r="E6" s="2">
        <v>3</v>
      </c>
      <c r="F6" s="2">
        <v>3</v>
      </c>
      <c r="G6" s="2">
        <v>2</v>
      </c>
      <c r="H6" s="2">
        <f t="shared" si="0"/>
        <v>17</v>
      </c>
      <c r="I6" s="2">
        <v>1</v>
      </c>
      <c r="J6" s="2">
        <f t="shared" si="1"/>
        <v>50</v>
      </c>
      <c r="K6" s="2"/>
      <c r="L6" s="2">
        <v>6</v>
      </c>
      <c r="M6" s="2"/>
      <c r="N6" s="2">
        <f t="shared" si="2"/>
        <v>45</v>
      </c>
      <c r="O6" s="2">
        <f t="shared" si="3"/>
        <v>95</v>
      </c>
      <c r="P6" s="2">
        <v>4</v>
      </c>
    </row>
    <row r="7" spans="1:16" ht="12.75">
      <c r="A7" s="6" t="s">
        <v>36</v>
      </c>
      <c r="B7" s="2">
        <v>3</v>
      </c>
      <c r="C7" s="2">
        <v>3</v>
      </c>
      <c r="D7" s="2">
        <v>1</v>
      </c>
      <c r="E7" s="2">
        <v>3</v>
      </c>
      <c r="F7" s="2">
        <v>1</v>
      </c>
      <c r="G7" s="2">
        <v>2</v>
      </c>
      <c r="H7" s="2">
        <f t="shared" si="0"/>
        <v>13</v>
      </c>
      <c r="I7" s="2">
        <v>2</v>
      </c>
      <c r="J7" s="2">
        <f t="shared" si="1"/>
        <v>49</v>
      </c>
      <c r="K7" s="2"/>
      <c r="L7" s="2">
        <v>6</v>
      </c>
      <c r="M7" s="2"/>
      <c r="N7" s="2">
        <f t="shared" si="2"/>
        <v>45</v>
      </c>
      <c r="O7" s="2">
        <f t="shared" si="3"/>
        <v>94</v>
      </c>
      <c r="P7" s="2">
        <v>5</v>
      </c>
    </row>
    <row r="8" spans="1:16" ht="12.75">
      <c r="A8" s="6" t="s">
        <v>15</v>
      </c>
      <c r="B8" s="2">
        <v>2</v>
      </c>
      <c r="C8" s="2">
        <v>0</v>
      </c>
      <c r="D8" s="2">
        <v>2</v>
      </c>
      <c r="E8" s="2">
        <v>3</v>
      </c>
      <c r="F8" s="2">
        <v>2</v>
      </c>
      <c r="G8" s="2">
        <v>3</v>
      </c>
      <c r="H8" s="2">
        <f t="shared" si="0"/>
        <v>12</v>
      </c>
      <c r="I8" s="2">
        <v>3</v>
      </c>
      <c r="J8" s="2">
        <f t="shared" si="1"/>
        <v>48</v>
      </c>
      <c r="K8" s="2"/>
      <c r="L8" s="2">
        <v>6</v>
      </c>
      <c r="M8" s="2"/>
      <c r="N8" s="2">
        <f t="shared" si="2"/>
        <v>45</v>
      </c>
      <c r="O8" s="2">
        <f t="shared" si="3"/>
        <v>93</v>
      </c>
      <c r="P8" s="2">
        <v>6</v>
      </c>
    </row>
    <row r="9" spans="1:16" ht="12.75">
      <c r="A9" s="6" t="s">
        <v>3</v>
      </c>
      <c r="B9" s="2">
        <v>1</v>
      </c>
      <c r="C9" s="2">
        <v>3</v>
      </c>
      <c r="D9" s="2">
        <v>2</v>
      </c>
      <c r="E9" s="2">
        <v>2</v>
      </c>
      <c r="F9" s="2">
        <v>2</v>
      </c>
      <c r="G9" s="2">
        <v>2</v>
      </c>
      <c r="H9" s="2">
        <f t="shared" si="0"/>
        <v>12</v>
      </c>
      <c r="I9" s="2">
        <v>3</v>
      </c>
      <c r="J9" s="2">
        <f t="shared" si="1"/>
        <v>48</v>
      </c>
      <c r="K9" s="2">
        <v>9</v>
      </c>
      <c r="L9" s="2"/>
      <c r="M9" s="2"/>
      <c r="N9" s="2">
        <f t="shared" si="2"/>
        <v>42</v>
      </c>
      <c r="O9" s="2">
        <f t="shared" si="3"/>
        <v>90</v>
      </c>
      <c r="P9" s="2">
        <v>7</v>
      </c>
    </row>
    <row r="10" spans="1:16" ht="12.75">
      <c r="A10" s="6" t="s">
        <v>98</v>
      </c>
      <c r="B10" s="2">
        <v>3</v>
      </c>
      <c r="C10" s="2">
        <v>1</v>
      </c>
      <c r="D10" s="2">
        <v>2</v>
      </c>
      <c r="E10" s="2">
        <v>1</v>
      </c>
      <c r="F10" s="2">
        <v>2</v>
      </c>
      <c r="G10" s="2">
        <v>1</v>
      </c>
      <c r="H10" s="2">
        <f t="shared" si="0"/>
        <v>10</v>
      </c>
      <c r="I10" s="2">
        <v>8</v>
      </c>
      <c r="J10" s="2">
        <f t="shared" si="1"/>
        <v>43</v>
      </c>
      <c r="K10" s="2">
        <v>9</v>
      </c>
      <c r="L10" s="2"/>
      <c r="M10" s="2"/>
      <c r="N10" s="2">
        <f t="shared" si="2"/>
        <v>42</v>
      </c>
      <c r="O10" s="2">
        <f t="shared" si="3"/>
        <v>85</v>
      </c>
      <c r="P10" s="2">
        <v>8</v>
      </c>
    </row>
    <row r="11" spans="1:16" ht="12.75">
      <c r="A11" s="6" t="s">
        <v>17</v>
      </c>
      <c r="B11" s="2">
        <v>0</v>
      </c>
      <c r="C11" s="2">
        <v>2</v>
      </c>
      <c r="D11" s="2">
        <v>0</v>
      </c>
      <c r="E11" s="2">
        <v>0</v>
      </c>
      <c r="F11" s="2">
        <v>3</v>
      </c>
      <c r="G11" s="2">
        <v>2</v>
      </c>
      <c r="H11" s="2">
        <f t="shared" si="0"/>
        <v>7</v>
      </c>
      <c r="I11" s="2">
        <v>9</v>
      </c>
      <c r="J11" s="2">
        <f t="shared" si="1"/>
        <v>42</v>
      </c>
      <c r="K11" s="2">
        <v>9</v>
      </c>
      <c r="L11" s="2"/>
      <c r="M11" s="2"/>
      <c r="N11" s="2">
        <f t="shared" si="2"/>
        <v>42</v>
      </c>
      <c r="O11" s="2">
        <f t="shared" si="3"/>
        <v>84</v>
      </c>
      <c r="P11" s="2">
        <v>9</v>
      </c>
    </row>
    <row r="12" spans="1:16" ht="12.75">
      <c r="A12" s="6" t="s">
        <v>154</v>
      </c>
      <c r="B12" s="2">
        <v>0</v>
      </c>
      <c r="C12" s="2">
        <v>3</v>
      </c>
      <c r="D12" s="2">
        <v>0</v>
      </c>
      <c r="E12" s="2">
        <v>2</v>
      </c>
      <c r="F12" s="2">
        <v>1</v>
      </c>
      <c r="G12" s="2">
        <v>1</v>
      </c>
      <c r="H12" s="2">
        <f t="shared" si="0"/>
        <v>7</v>
      </c>
      <c r="I12" s="2">
        <v>9</v>
      </c>
      <c r="J12" s="2">
        <f t="shared" si="1"/>
        <v>42</v>
      </c>
      <c r="K12" s="2">
        <v>11</v>
      </c>
      <c r="L12" s="2"/>
      <c r="M12" s="2"/>
      <c r="N12" s="2">
        <f t="shared" si="2"/>
        <v>40</v>
      </c>
      <c r="O12" s="2">
        <f t="shared" si="3"/>
        <v>82</v>
      </c>
      <c r="P12" s="2">
        <v>10</v>
      </c>
    </row>
    <row r="13" spans="1:16" ht="12.75">
      <c r="A13" s="6" t="s">
        <v>187</v>
      </c>
      <c r="B13" s="2">
        <v>0</v>
      </c>
      <c r="C13" s="2">
        <v>2</v>
      </c>
      <c r="D13" s="2">
        <v>1</v>
      </c>
      <c r="E13" s="2">
        <v>0</v>
      </c>
      <c r="F13" s="2">
        <v>2</v>
      </c>
      <c r="G13" s="2">
        <v>0</v>
      </c>
      <c r="H13" s="2">
        <f t="shared" si="0"/>
        <v>5</v>
      </c>
      <c r="I13" s="2">
        <v>11</v>
      </c>
      <c r="J13" s="2">
        <f t="shared" si="1"/>
        <v>40</v>
      </c>
      <c r="K13" s="2">
        <v>11</v>
      </c>
      <c r="L13" s="2"/>
      <c r="M13" s="2"/>
      <c r="N13" s="2">
        <f t="shared" si="2"/>
        <v>40</v>
      </c>
      <c r="O13" s="2">
        <f t="shared" si="3"/>
        <v>80</v>
      </c>
      <c r="P13" s="2">
        <v>11</v>
      </c>
    </row>
    <row r="14" spans="1:16" ht="12.75">
      <c r="A14" s="6"/>
      <c r="B14" s="2"/>
      <c r="C14" s="2"/>
      <c r="D14" s="2"/>
      <c r="E14" s="2"/>
      <c r="F14" s="2"/>
      <c r="G14" s="2"/>
      <c r="H14" s="2"/>
      <c r="I14" s="2"/>
      <c r="J14" s="2"/>
      <c r="K14" s="7"/>
      <c r="L14" s="2"/>
      <c r="M14" s="2"/>
      <c r="N14" s="2"/>
      <c r="O14" s="2"/>
      <c r="P14" s="2"/>
    </row>
    <row r="15" spans="1:16" ht="12.75">
      <c r="A15" s="21" t="s">
        <v>156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.75">
      <c r="A16" s="19" t="s">
        <v>157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2.75">
      <c r="A17" s="19" t="s">
        <v>164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2.75">
      <c r="A18" s="19" t="s">
        <v>165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2.75">
      <c r="A19" s="19" t="s">
        <v>158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2.75">
      <c r="A20" s="19" t="s">
        <v>182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2.75">
      <c r="A21" s="19" t="s">
        <v>159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2.75">
      <c r="A22" s="19" t="s">
        <v>160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2.75">
      <c r="A23" s="19" t="s">
        <v>161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2.75">
      <c r="A24" s="19" t="s">
        <v>162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2.75">
      <c r="A25" s="19" t="s">
        <v>163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2.75">
      <c r="A26" s="19" t="s">
        <v>186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2.75">
      <c r="A27" s="19" t="s">
        <v>166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2.75">
      <c r="A28" s="19" t="s">
        <v>167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2.75">
      <c r="A29" s="19" t="s">
        <v>168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2.75">
      <c r="A30" s="19" t="s">
        <v>183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2.75">
      <c r="A31" s="19" t="s">
        <v>169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2.75">
      <c r="A32" s="19" t="s">
        <v>170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2.75">
      <c r="A33" s="19" t="s">
        <v>171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2.75">
      <c r="A34" s="19" t="s">
        <v>172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2.75">
      <c r="A35" s="19" t="s">
        <v>173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2.75">
      <c r="A36" s="19" t="s">
        <v>185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2.75">
      <c r="A37" s="19" t="s">
        <v>174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2.75">
      <c r="A38" s="19" t="s">
        <v>184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2.75">
      <c r="A39" s="19" t="s">
        <v>175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2.75">
      <c r="A40" s="19" t="s">
        <v>180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2.75">
      <c r="A41" s="19" t="s">
        <v>176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2.75">
      <c r="A42" s="19" t="s">
        <v>177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2.75">
      <c r="A43" s="19" t="s">
        <v>181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2.75">
      <c r="A45" s="19" t="s">
        <v>178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12.75">
      <c r="A46" s="19" t="s">
        <v>179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</sheetData>
  <mergeCells count="43">
    <mergeCell ref="A1:P1"/>
    <mergeCell ref="A15:P15"/>
    <mergeCell ref="A16:P16"/>
    <mergeCell ref="A17:P17"/>
    <mergeCell ref="A19:P19"/>
    <mergeCell ref="A20:P20"/>
    <mergeCell ref="A21:P21"/>
    <mergeCell ref="A22:P22"/>
    <mergeCell ref="A23:P23"/>
    <mergeCell ref="A24:P24"/>
    <mergeCell ref="A25:P25"/>
    <mergeCell ref="A26:P26"/>
    <mergeCell ref="A27:P27"/>
    <mergeCell ref="A28:P28"/>
    <mergeCell ref="A29:P29"/>
    <mergeCell ref="A30:P30"/>
    <mergeCell ref="A31:P31"/>
    <mergeCell ref="A32:P32"/>
    <mergeCell ref="A33:P33"/>
    <mergeCell ref="A34:P34"/>
    <mergeCell ref="A35:P35"/>
    <mergeCell ref="A36:P36"/>
    <mergeCell ref="A37:P37"/>
    <mergeCell ref="A38:P38"/>
    <mergeCell ref="A39:P39"/>
    <mergeCell ref="A40:P40"/>
    <mergeCell ref="A41:P41"/>
    <mergeCell ref="A42:P42"/>
    <mergeCell ref="A50:P50"/>
    <mergeCell ref="A43:P43"/>
    <mergeCell ref="A44:P44"/>
    <mergeCell ref="A45:P45"/>
    <mergeCell ref="A46:P46"/>
    <mergeCell ref="A55:P55"/>
    <mergeCell ref="A56:P56"/>
    <mergeCell ref="A18:P18"/>
    <mergeCell ref="A51:P51"/>
    <mergeCell ref="A52:P52"/>
    <mergeCell ref="A53:P53"/>
    <mergeCell ref="A54:P54"/>
    <mergeCell ref="A47:P47"/>
    <mergeCell ref="A48:P48"/>
    <mergeCell ref="A49:P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H5" sqref="H5"/>
    </sheetView>
  </sheetViews>
  <sheetFormatPr defaultColWidth="9.140625" defaultRowHeight="12.75"/>
  <cols>
    <col min="1" max="1" width="12.7109375" style="0" customWidth="1"/>
    <col min="2" max="9" width="4.7109375" style="0" customWidth="1"/>
    <col min="10" max="10" width="5.7109375" style="0" customWidth="1"/>
    <col min="11" max="11" width="4.7109375" style="0" customWidth="1"/>
    <col min="12" max="12" width="6.421875" style="0" customWidth="1"/>
    <col min="13" max="13" width="5.28125" style="0" customWidth="1"/>
    <col min="14" max="14" width="6.140625" style="0" customWidth="1"/>
    <col min="15" max="15" width="5.00390625" style="0" customWidth="1"/>
    <col min="16" max="16" width="4.00390625" style="0" customWidth="1"/>
  </cols>
  <sheetData>
    <row r="1" spans="1:16" ht="18">
      <c r="A1" s="16" t="s">
        <v>231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2.75">
      <c r="A2" s="1" t="s">
        <v>1</v>
      </c>
      <c r="B2" s="1" t="s">
        <v>68</v>
      </c>
      <c r="C2" s="1" t="s">
        <v>69</v>
      </c>
      <c r="D2" s="1" t="s">
        <v>70</v>
      </c>
      <c r="E2" s="1" t="s">
        <v>71</v>
      </c>
      <c r="F2" s="1" t="s">
        <v>72</v>
      </c>
      <c r="G2" s="1" t="s">
        <v>73</v>
      </c>
      <c r="H2" s="1" t="s">
        <v>25</v>
      </c>
      <c r="I2" s="1" t="s">
        <v>28</v>
      </c>
      <c r="J2" s="1" t="s">
        <v>67</v>
      </c>
      <c r="K2" s="1" t="s">
        <v>23</v>
      </c>
      <c r="L2" s="1" t="s">
        <v>114</v>
      </c>
      <c r="M2" s="1" t="s">
        <v>6</v>
      </c>
      <c r="N2" s="1" t="s">
        <v>66</v>
      </c>
      <c r="O2" s="3" t="s">
        <v>27</v>
      </c>
      <c r="P2" s="3" t="s">
        <v>28</v>
      </c>
    </row>
    <row r="3" spans="1:16" ht="12.75">
      <c r="A3" s="6" t="s">
        <v>64</v>
      </c>
      <c r="B3" s="2">
        <v>3</v>
      </c>
      <c r="C3" s="2">
        <v>3</v>
      </c>
      <c r="D3" s="2">
        <v>3</v>
      </c>
      <c r="E3" s="2">
        <v>3</v>
      </c>
      <c r="F3" s="2">
        <v>3</v>
      </c>
      <c r="G3" s="2">
        <v>3</v>
      </c>
      <c r="H3" s="2">
        <f aca="true" t="shared" si="0" ref="H3:H13">SUM(B3:G3)</f>
        <v>18</v>
      </c>
      <c r="I3" s="2">
        <v>1</v>
      </c>
      <c r="J3" s="2">
        <f aca="true" t="shared" si="1" ref="J3:J13">51-I3</f>
        <v>50</v>
      </c>
      <c r="K3" s="2"/>
      <c r="L3" s="2"/>
      <c r="M3" s="2">
        <v>1</v>
      </c>
      <c r="N3" s="2">
        <f aca="true" t="shared" si="2" ref="N3:N13">51-K3-L3-M3</f>
        <v>50</v>
      </c>
      <c r="O3" s="2">
        <f aca="true" t="shared" si="3" ref="O3:O13">SUM(J3,N3)</f>
        <v>100</v>
      </c>
      <c r="P3" s="2">
        <v>1</v>
      </c>
    </row>
    <row r="4" spans="1:16" ht="12.75">
      <c r="A4" s="6" t="s">
        <v>3</v>
      </c>
      <c r="B4" s="2">
        <v>3</v>
      </c>
      <c r="C4" s="2">
        <v>0</v>
      </c>
      <c r="D4" s="2">
        <v>3</v>
      </c>
      <c r="E4" s="2">
        <v>3</v>
      </c>
      <c r="F4" s="2">
        <v>2</v>
      </c>
      <c r="G4" s="2">
        <v>3</v>
      </c>
      <c r="H4" s="2">
        <f t="shared" si="0"/>
        <v>14</v>
      </c>
      <c r="I4" s="2">
        <v>2</v>
      </c>
      <c r="J4" s="2">
        <f t="shared" si="1"/>
        <v>49</v>
      </c>
      <c r="K4" s="2"/>
      <c r="L4" s="2"/>
      <c r="M4" s="2">
        <v>2</v>
      </c>
      <c r="N4" s="2">
        <f t="shared" si="2"/>
        <v>49</v>
      </c>
      <c r="O4" s="2">
        <f t="shared" si="3"/>
        <v>98</v>
      </c>
      <c r="P4" s="2">
        <v>2</v>
      </c>
    </row>
    <row r="5" spans="1:16" ht="12.75">
      <c r="A5" s="6" t="s">
        <v>222</v>
      </c>
      <c r="B5" s="2">
        <v>2</v>
      </c>
      <c r="C5" s="2">
        <v>3</v>
      </c>
      <c r="D5" s="2">
        <v>0</v>
      </c>
      <c r="E5" s="2">
        <v>3</v>
      </c>
      <c r="F5" s="2">
        <v>2</v>
      </c>
      <c r="G5" s="2">
        <v>3</v>
      </c>
      <c r="H5" s="2">
        <f t="shared" si="0"/>
        <v>13</v>
      </c>
      <c r="I5" s="2">
        <v>3</v>
      </c>
      <c r="J5" s="2">
        <f t="shared" si="1"/>
        <v>48</v>
      </c>
      <c r="K5" s="2"/>
      <c r="L5" s="2"/>
      <c r="M5" s="2">
        <v>3</v>
      </c>
      <c r="N5" s="2">
        <f t="shared" si="2"/>
        <v>48</v>
      </c>
      <c r="O5" s="2">
        <f t="shared" si="3"/>
        <v>96</v>
      </c>
      <c r="P5" s="2">
        <v>3</v>
      </c>
    </row>
    <row r="6" spans="1:16" ht="12.75">
      <c r="A6" s="6" t="s">
        <v>9</v>
      </c>
      <c r="B6" s="2">
        <v>3</v>
      </c>
      <c r="C6" s="2">
        <v>2</v>
      </c>
      <c r="D6" s="2">
        <v>3</v>
      </c>
      <c r="E6" s="2">
        <v>2</v>
      </c>
      <c r="F6" s="2">
        <v>3</v>
      </c>
      <c r="G6" s="2">
        <v>0</v>
      </c>
      <c r="H6" s="2">
        <f t="shared" si="0"/>
        <v>13</v>
      </c>
      <c r="I6" s="2">
        <v>3</v>
      </c>
      <c r="J6" s="2">
        <f t="shared" si="1"/>
        <v>48</v>
      </c>
      <c r="K6" s="2"/>
      <c r="L6" s="2">
        <v>4</v>
      </c>
      <c r="M6" s="2"/>
      <c r="N6" s="2">
        <f t="shared" si="2"/>
        <v>47</v>
      </c>
      <c r="O6" s="2">
        <f t="shared" si="3"/>
        <v>95</v>
      </c>
      <c r="P6" s="2">
        <v>4</v>
      </c>
    </row>
    <row r="7" spans="1:16" ht="12.75">
      <c r="A7" s="6" t="s">
        <v>36</v>
      </c>
      <c r="B7" s="2">
        <v>2</v>
      </c>
      <c r="C7" s="2">
        <v>0</v>
      </c>
      <c r="D7" s="2">
        <v>3</v>
      </c>
      <c r="E7" s="2">
        <v>1</v>
      </c>
      <c r="F7" s="2">
        <v>3</v>
      </c>
      <c r="G7" s="2">
        <v>2</v>
      </c>
      <c r="H7" s="2">
        <f t="shared" si="0"/>
        <v>11</v>
      </c>
      <c r="I7" s="2">
        <v>5</v>
      </c>
      <c r="J7" s="2">
        <f t="shared" si="1"/>
        <v>46</v>
      </c>
      <c r="K7" s="2"/>
      <c r="L7" s="2">
        <v>5</v>
      </c>
      <c r="M7" s="2"/>
      <c r="N7" s="2">
        <f t="shared" si="2"/>
        <v>46</v>
      </c>
      <c r="O7" s="2">
        <f t="shared" si="3"/>
        <v>92</v>
      </c>
      <c r="P7" s="2">
        <v>5</v>
      </c>
    </row>
    <row r="8" spans="1:16" ht="12.75">
      <c r="A8" s="6" t="s">
        <v>5</v>
      </c>
      <c r="B8" s="2">
        <v>2</v>
      </c>
      <c r="C8" s="2">
        <v>3</v>
      </c>
      <c r="D8" s="2">
        <v>2</v>
      </c>
      <c r="E8" s="2">
        <v>3</v>
      </c>
      <c r="F8" s="2">
        <v>1</v>
      </c>
      <c r="G8" s="2">
        <v>0</v>
      </c>
      <c r="H8" s="2">
        <f t="shared" si="0"/>
        <v>11</v>
      </c>
      <c r="I8" s="2">
        <v>5</v>
      </c>
      <c r="J8" s="2">
        <f t="shared" si="1"/>
        <v>46</v>
      </c>
      <c r="K8" s="2"/>
      <c r="L8" s="2">
        <v>6</v>
      </c>
      <c r="M8" s="2"/>
      <c r="N8" s="2">
        <f t="shared" si="2"/>
        <v>45</v>
      </c>
      <c r="O8" s="2">
        <f t="shared" si="3"/>
        <v>91</v>
      </c>
      <c r="P8" s="2">
        <v>6</v>
      </c>
    </row>
    <row r="9" spans="1:16" ht="12.75">
      <c r="A9" s="6" t="s">
        <v>13</v>
      </c>
      <c r="B9" s="2">
        <v>2</v>
      </c>
      <c r="C9" s="2">
        <v>2</v>
      </c>
      <c r="D9" s="2">
        <v>0</v>
      </c>
      <c r="E9" s="2">
        <v>2</v>
      </c>
      <c r="F9" s="2">
        <v>2</v>
      </c>
      <c r="G9" s="2">
        <v>2</v>
      </c>
      <c r="H9" s="2">
        <f t="shared" si="0"/>
        <v>10</v>
      </c>
      <c r="I9" s="2">
        <v>7</v>
      </c>
      <c r="J9" s="2">
        <f t="shared" si="1"/>
        <v>44</v>
      </c>
      <c r="K9" s="2">
        <v>7</v>
      </c>
      <c r="L9" s="2"/>
      <c r="M9" s="2"/>
      <c r="N9" s="2">
        <f t="shared" si="2"/>
        <v>44</v>
      </c>
      <c r="O9" s="2">
        <f t="shared" si="3"/>
        <v>88</v>
      </c>
      <c r="P9" s="2">
        <v>7</v>
      </c>
    </row>
    <row r="10" spans="1:16" ht="12.75">
      <c r="A10" s="6" t="s">
        <v>2</v>
      </c>
      <c r="B10" s="2">
        <v>0</v>
      </c>
      <c r="C10" s="2">
        <v>3</v>
      </c>
      <c r="D10" s="2">
        <v>0</v>
      </c>
      <c r="E10" s="2">
        <v>2</v>
      </c>
      <c r="F10" s="2">
        <v>1</v>
      </c>
      <c r="G10" s="2">
        <v>3</v>
      </c>
      <c r="H10" s="2">
        <f t="shared" si="0"/>
        <v>9</v>
      </c>
      <c r="I10" s="2">
        <v>8</v>
      </c>
      <c r="J10" s="2">
        <f t="shared" si="1"/>
        <v>43</v>
      </c>
      <c r="K10" s="2">
        <v>8</v>
      </c>
      <c r="L10" s="2"/>
      <c r="M10" s="2"/>
      <c r="N10" s="2">
        <f t="shared" si="2"/>
        <v>43</v>
      </c>
      <c r="O10" s="2">
        <f t="shared" si="3"/>
        <v>86</v>
      </c>
      <c r="P10" s="2">
        <v>8</v>
      </c>
    </row>
    <row r="11" spans="1:16" ht="12.75">
      <c r="A11" s="6" t="s">
        <v>223</v>
      </c>
      <c r="B11" s="2">
        <v>1</v>
      </c>
      <c r="C11" s="2">
        <v>1</v>
      </c>
      <c r="D11" s="2">
        <v>2</v>
      </c>
      <c r="E11" s="2">
        <v>1</v>
      </c>
      <c r="F11" s="2">
        <v>3</v>
      </c>
      <c r="G11" s="2">
        <v>1</v>
      </c>
      <c r="H11" s="2">
        <f t="shared" si="0"/>
        <v>9</v>
      </c>
      <c r="I11" s="2">
        <v>8</v>
      </c>
      <c r="J11" s="2">
        <f t="shared" si="1"/>
        <v>43</v>
      </c>
      <c r="K11" s="2">
        <v>10</v>
      </c>
      <c r="L11" s="2"/>
      <c r="M11" s="2"/>
      <c r="N11" s="2">
        <f t="shared" si="2"/>
        <v>41</v>
      </c>
      <c r="O11" s="2">
        <f t="shared" si="3"/>
        <v>84</v>
      </c>
      <c r="P11" s="2">
        <v>9</v>
      </c>
    </row>
    <row r="12" spans="1:16" ht="12.75">
      <c r="A12" s="6" t="s">
        <v>7</v>
      </c>
      <c r="B12" s="2">
        <v>1</v>
      </c>
      <c r="C12" s="2">
        <v>0</v>
      </c>
      <c r="D12" s="2">
        <v>2</v>
      </c>
      <c r="E12" s="2">
        <v>2</v>
      </c>
      <c r="F12" s="2">
        <v>1</v>
      </c>
      <c r="G12" s="2">
        <v>0</v>
      </c>
      <c r="H12" s="2">
        <f t="shared" si="0"/>
        <v>6</v>
      </c>
      <c r="I12" s="2">
        <v>11</v>
      </c>
      <c r="J12" s="2">
        <f t="shared" si="1"/>
        <v>40</v>
      </c>
      <c r="K12" s="2">
        <v>9</v>
      </c>
      <c r="L12" s="2"/>
      <c r="M12" s="2"/>
      <c r="N12" s="2">
        <f t="shared" si="2"/>
        <v>42</v>
      </c>
      <c r="O12" s="2">
        <f t="shared" si="3"/>
        <v>82</v>
      </c>
      <c r="P12" s="2">
        <v>10</v>
      </c>
    </row>
    <row r="13" spans="1:16" ht="12.75">
      <c r="A13" s="6" t="s">
        <v>224</v>
      </c>
      <c r="B13" s="2">
        <v>3</v>
      </c>
      <c r="C13" s="2">
        <v>0</v>
      </c>
      <c r="D13" s="2">
        <v>1</v>
      </c>
      <c r="E13" s="2">
        <v>1</v>
      </c>
      <c r="F13" s="2">
        <v>2</v>
      </c>
      <c r="G13" s="2">
        <v>1</v>
      </c>
      <c r="H13" s="2">
        <f t="shared" si="0"/>
        <v>8</v>
      </c>
      <c r="I13" s="2">
        <v>10</v>
      </c>
      <c r="J13" s="2">
        <f t="shared" si="1"/>
        <v>41</v>
      </c>
      <c r="K13" s="2">
        <v>11</v>
      </c>
      <c r="L13" s="2"/>
      <c r="M13" s="2"/>
      <c r="N13" s="2">
        <f t="shared" si="2"/>
        <v>40</v>
      </c>
      <c r="O13" s="2">
        <f t="shared" si="3"/>
        <v>81</v>
      </c>
      <c r="P13" s="2">
        <v>11</v>
      </c>
    </row>
    <row r="15" spans="1:16" ht="12.75">
      <c r="A15" s="22" t="s">
        <v>225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2.75">
      <c r="A16" s="22" t="s">
        <v>226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2.75">
      <c r="A18" s="22" t="s">
        <v>227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2.75">
      <c r="A19" s="22" t="s">
        <v>229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2.75">
      <c r="A21" s="22" t="s">
        <v>228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2.75">
      <c r="A22" s="22" t="s">
        <v>259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>
      <c r="A23" s="22" t="s">
        <v>258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2.75">
      <c r="A24" s="22" t="s">
        <v>253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2.75">
      <c r="A25" s="22" t="s">
        <v>230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2.75">
      <c r="A26" s="22" t="s">
        <v>232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2.75">
      <c r="A27" s="22" t="s">
        <v>233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>
      <c r="A28" s="22" t="s">
        <v>234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2.75">
      <c r="A29" s="22" t="s">
        <v>235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>
      <c r="A30" s="22" t="s">
        <v>236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12.75">
      <c r="A31" s="22" t="s">
        <v>237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2.75">
      <c r="A32" s="22" t="s">
        <v>238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2.75">
      <c r="A33" s="22" t="s">
        <v>239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2.75">
      <c r="A34" s="22" t="s">
        <v>254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2.75">
      <c r="A35" s="22" t="s">
        <v>240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2.75">
      <c r="A36" s="22" t="s">
        <v>241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2.75">
      <c r="A38" s="22" t="s">
        <v>252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2.75">
      <c r="A39" s="22" t="s">
        <v>242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2.75">
      <c r="A40" s="22" t="s">
        <v>243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2.75">
      <c r="A41" s="22" t="s">
        <v>244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2.75">
      <c r="A42" s="22" t="s">
        <v>255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2.75">
      <c r="A43" s="22" t="s">
        <v>245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2.75">
      <c r="A44" s="22" t="s">
        <v>246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2.75">
      <c r="A45" s="22" t="s">
        <v>247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2.75">
      <c r="A46" s="22" t="s">
        <v>248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2.75">
      <c r="A48" s="22" t="s">
        <v>249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2.75">
      <c r="A49" s="22" t="s">
        <v>250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2.75">
      <c r="A51" s="22" t="s">
        <v>251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2.75">
      <c r="A52" s="22" t="s">
        <v>256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</sheetData>
  <mergeCells count="42">
    <mergeCell ref="A22:P22"/>
    <mergeCell ref="A18:P18"/>
    <mergeCell ref="A19:P19"/>
    <mergeCell ref="A20:P20"/>
    <mergeCell ref="A21:P21"/>
    <mergeCell ref="A1:P1"/>
    <mergeCell ref="A15:P15"/>
    <mergeCell ref="A16:P16"/>
    <mergeCell ref="A17:P17"/>
    <mergeCell ref="A24:P24"/>
    <mergeCell ref="A25:P25"/>
    <mergeCell ref="A26:P26"/>
    <mergeCell ref="A27:P27"/>
    <mergeCell ref="A28:P28"/>
    <mergeCell ref="A29:P29"/>
    <mergeCell ref="A30:P30"/>
    <mergeCell ref="A31:P31"/>
    <mergeCell ref="A32:P32"/>
    <mergeCell ref="A33:P33"/>
    <mergeCell ref="A34:P34"/>
    <mergeCell ref="A35:P35"/>
    <mergeCell ref="A36:P36"/>
    <mergeCell ref="A37:P37"/>
    <mergeCell ref="A38:P38"/>
    <mergeCell ref="A39:P39"/>
    <mergeCell ref="A45:P45"/>
    <mergeCell ref="A46:P46"/>
    <mergeCell ref="A47:P47"/>
    <mergeCell ref="A40:P40"/>
    <mergeCell ref="A41:P41"/>
    <mergeCell ref="A42:P42"/>
    <mergeCell ref="A43:P43"/>
    <mergeCell ref="A55:P55"/>
    <mergeCell ref="A23:P23"/>
    <mergeCell ref="A52:P52"/>
    <mergeCell ref="A53:P53"/>
    <mergeCell ref="A54:P54"/>
    <mergeCell ref="A48:P48"/>
    <mergeCell ref="A49:P49"/>
    <mergeCell ref="A50:P50"/>
    <mergeCell ref="A51:P51"/>
    <mergeCell ref="A44:P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34" sqref="B34"/>
    </sheetView>
  </sheetViews>
  <sheetFormatPr defaultColWidth="9.140625" defaultRowHeight="12.75"/>
  <cols>
    <col min="1" max="1" width="13.8515625" style="0" customWidth="1"/>
    <col min="2" max="8" width="7.8515625" style="0" customWidth="1"/>
    <col min="9" max="9" width="5.28125" style="0" customWidth="1"/>
    <col min="10" max="10" width="8.140625" style="0" customWidth="1"/>
  </cols>
  <sheetData>
    <row r="1" spans="1:10" ht="18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1" t="s">
        <v>1</v>
      </c>
      <c r="B2" s="1" t="s">
        <v>81</v>
      </c>
      <c r="C2" s="1" t="s">
        <v>82</v>
      </c>
      <c r="D2" s="1" t="s">
        <v>83</v>
      </c>
      <c r="E2" s="1" t="s">
        <v>84</v>
      </c>
      <c r="F2" s="1" t="s">
        <v>85</v>
      </c>
      <c r="G2" s="1" t="s">
        <v>86</v>
      </c>
      <c r="H2" s="1" t="s">
        <v>115</v>
      </c>
      <c r="I2" s="1" t="s">
        <v>116</v>
      </c>
      <c r="J2" s="1" t="s">
        <v>56</v>
      </c>
    </row>
    <row r="3" spans="1:10" ht="12.75">
      <c r="A3" s="2" t="s">
        <v>64</v>
      </c>
      <c r="B3" s="2"/>
      <c r="C3" s="2">
        <v>95</v>
      </c>
      <c r="D3" s="2">
        <v>86</v>
      </c>
      <c r="E3" s="2">
        <v>94</v>
      </c>
      <c r="F3" s="2">
        <v>96</v>
      </c>
      <c r="G3" s="2">
        <v>100</v>
      </c>
      <c r="H3" s="2"/>
      <c r="I3" s="2">
        <f>SUM(B3:H3)-D3</f>
        <v>385</v>
      </c>
      <c r="J3" s="2">
        <v>1</v>
      </c>
    </row>
    <row r="4" spans="1:10" ht="12.75">
      <c r="A4" s="2" t="s">
        <v>15</v>
      </c>
      <c r="B4" s="2">
        <v>92</v>
      </c>
      <c r="C4" s="2"/>
      <c r="D4" s="2">
        <v>100</v>
      </c>
      <c r="E4" s="2">
        <v>99</v>
      </c>
      <c r="F4" s="2">
        <v>93</v>
      </c>
      <c r="G4" s="2"/>
      <c r="H4" s="2"/>
      <c r="I4" s="2">
        <f>SUM(B4:H4)</f>
        <v>384</v>
      </c>
      <c r="J4" s="2">
        <v>2</v>
      </c>
    </row>
    <row r="5" spans="1:10" ht="12.75">
      <c r="A5" s="2" t="s">
        <v>5</v>
      </c>
      <c r="B5" s="2">
        <v>83</v>
      </c>
      <c r="C5" s="2">
        <v>99</v>
      </c>
      <c r="D5" s="2">
        <v>98</v>
      </c>
      <c r="E5" s="2">
        <v>96</v>
      </c>
      <c r="F5" s="2"/>
      <c r="G5" s="2">
        <v>91</v>
      </c>
      <c r="H5" s="2"/>
      <c r="I5" s="2">
        <f>SUM(B5:H5)-B5</f>
        <v>384</v>
      </c>
      <c r="J5" s="2">
        <v>2</v>
      </c>
    </row>
    <row r="6" spans="1:10" ht="12.75">
      <c r="A6" s="2" t="s">
        <v>9</v>
      </c>
      <c r="B6" s="2">
        <v>98</v>
      </c>
      <c r="C6" s="2"/>
      <c r="D6" s="2">
        <v>92</v>
      </c>
      <c r="E6" s="2">
        <v>95</v>
      </c>
      <c r="F6" s="2"/>
      <c r="G6" s="2">
        <v>95</v>
      </c>
      <c r="H6" s="2"/>
      <c r="I6" s="2">
        <f>SUM(B6:H6)</f>
        <v>380</v>
      </c>
      <c r="J6" s="2">
        <v>4</v>
      </c>
    </row>
    <row r="7" spans="1:10" ht="12.75">
      <c r="A7" s="2" t="s">
        <v>36</v>
      </c>
      <c r="B7" s="2">
        <v>90</v>
      </c>
      <c r="C7" s="2"/>
      <c r="D7" s="2">
        <v>90</v>
      </c>
      <c r="E7" s="2">
        <v>94</v>
      </c>
      <c r="F7" s="2">
        <v>94</v>
      </c>
      <c r="G7" s="2">
        <v>92</v>
      </c>
      <c r="H7" s="2"/>
      <c r="I7" s="2">
        <f>SUM(B7:H7)-B7</f>
        <v>370</v>
      </c>
      <c r="J7" s="2">
        <v>5</v>
      </c>
    </row>
    <row r="8" spans="1:10" ht="12.75">
      <c r="A8" s="2" t="s">
        <v>3</v>
      </c>
      <c r="B8" s="2">
        <v>87</v>
      </c>
      <c r="C8" s="2"/>
      <c r="D8" s="2">
        <v>78</v>
      </c>
      <c r="E8" s="2">
        <v>91</v>
      </c>
      <c r="F8" s="2">
        <v>90</v>
      </c>
      <c r="G8" s="2">
        <v>98</v>
      </c>
      <c r="H8" s="2"/>
      <c r="I8" s="2">
        <f>SUM(B8:H8)-D8</f>
        <v>366</v>
      </c>
      <c r="J8" s="2">
        <v>6</v>
      </c>
    </row>
    <row r="9" spans="1:10" ht="12.75">
      <c r="A9" s="2" t="s">
        <v>2</v>
      </c>
      <c r="B9" s="2">
        <v>81</v>
      </c>
      <c r="C9" s="2">
        <v>91</v>
      </c>
      <c r="D9" s="2">
        <v>84</v>
      </c>
      <c r="E9" s="2">
        <v>85</v>
      </c>
      <c r="F9" s="2">
        <v>97</v>
      </c>
      <c r="G9" s="2">
        <v>86</v>
      </c>
      <c r="H9" s="2"/>
      <c r="I9" s="2">
        <f>SUM(B9:H9)-B9-E9</f>
        <v>358</v>
      </c>
      <c r="J9" s="2">
        <v>7</v>
      </c>
    </row>
    <row r="10" spans="1:10" ht="12.75">
      <c r="A10" s="2" t="s">
        <v>7</v>
      </c>
      <c r="B10" s="2">
        <v>74</v>
      </c>
      <c r="C10" s="2">
        <v>85</v>
      </c>
      <c r="D10" s="2">
        <v>80</v>
      </c>
      <c r="E10" s="2">
        <v>80</v>
      </c>
      <c r="F10" s="2"/>
      <c r="G10" s="2">
        <v>81</v>
      </c>
      <c r="H10" s="2"/>
      <c r="I10" s="2">
        <f>SUM(B10:H10)-B10</f>
        <v>326</v>
      </c>
      <c r="J10" s="2">
        <v>8</v>
      </c>
    </row>
    <row r="11" spans="1:10" ht="12.75">
      <c r="A11" s="2" t="s">
        <v>4</v>
      </c>
      <c r="B11" s="2">
        <v>100</v>
      </c>
      <c r="C11" s="2"/>
      <c r="D11" s="2">
        <v>98</v>
      </c>
      <c r="E11" s="2"/>
      <c r="F11" s="2">
        <v>98</v>
      </c>
      <c r="G11" s="2"/>
      <c r="H11" s="2"/>
      <c r="I11" s="2">
        <f aca="true" t="shared" si="0" ref="I11:I38">SUM(B11:H11)</f>
        <v>296</v>
      </c>
      <c r="J11" s="2">
        <v>9</v>
      </c>
    </row>
    <row r="12" spans="1:10" ht="12.75">
      <c r="A12" s="2" t="s">
        <v>17</v>
      </c>
      <c r="B12" s="2">
        <v>81</v>
      </c>
      <c r="C12" s="2"/>
      <c r="D12" s="2">
        <v>82</v>
      </c>
      <c r="E12" s="2"/>
      <c r="F12" s="2">
        <v>84</v>
      </c>
      <c r="G12" s="2"/>
      <c r="H12" s="2"/>
      <c r="I12" s="2">
        <f t="shared" si="0"/>
        <v>247</v>
      </c>
      <c r="J12" s="2">
        <v>10</v>
      </c>
    </row>
    <row r="13" spans="1:10" ht="12.75">
      <c r="A13" s="2" t="s">
        <v>98</v>
      </c>
      <c r="B13" s="2"/>
      <c r="C13" s="2"/>
      <c r="D13" s="2">
        <v>94</v>
      </c>
      <c r="E13" s="2"/>
      <c r="F13" s="2">
        <v>85</v>
      </c>
      <c r="G13" s="2"/>
      <c r="H13" s="2"/>
      <c r="I13" s="2">
        <f t="shared" si="0"/>
        <v>179</v>
      </c>
      <c r="J13" s="2">
        <v>11</v>
      </c>
    </row>
    <row r="14" spans="1:10" ht="12.75">
      <c r="A14" s="2" t="s">
        <v>57</v>
      </c>
      <c r="B14" s="2">
        <v>82</v>
      </c>
      <c r="C14" s="2"/>
      <c r="D14" s="2"/>
      <c r="E14" s="2">
        <v>89</v>
      </c>
      <c r="F14" s="2"/>
      <c r="G14" s="2"/>
      <c r="H14" s="2"/>
      <c r="I14" s="2">
        <f t="shared" si="0"/>
        <v>171</v>
      </c>
      <c r="J14" s="2">
        <v>12</v>
      </c>
    </row>
    <row r="15" spans="1:10" ht="12.75">
      <c r="A15" s="2" t="s">
        <v>18</v>
      </c>
      <c r="B15" s="2">
        <v>92</v>
      </c>
      <c r="C15" s="2"/>
      <c r="D15" s="2">
        <v>78</v>
      </c>
      <c r="E15" s="2"/>
      <c r="F15" s="2"/>
      <c r="G15" s="2"/>
      <c r="H15" s="2"/>
      <c r="I15" s="2">
        <f t="shared" si="0"/>
        <v>170</v>
      </c>
      <c r="J15" s="2">
        <v>13</v>
      </c>
    </row>
    <row r="16" spans="1:10" ht="12.75">
      <c r="A16" s="2" t="s">
        <v>8</v>
      </c>
      <c r="B16" s="2">
        <v>0</v>
      </c>
      <c r="C16" s="2"/>
      <c r="D16" s="2">
        <v>90</v>
      </c>
      <c r="E16" s="2">
        <v>79</v>
      </c>
      <c r="F16" s="2"/>
      <c r="G16" s="2"/>
      <c r="H16" s="2"/>
      <c r="I16" s="2">
        <f t="shared" si="0"/>
        <v>169</v>
      </c>
      <c r="J16" s="2">
        <v>14</v>
      </c>
    </row>
    <row r="17" spans="1:10" ht="12.75">
      <c r="A17" s="2" t="s">
        <v>13</v>
      </c>
      <c r="B17" s="2">
        <v>81</v>
      </c>
      <c r="C17" s="2"/>
      <c r="D17" s="2"/>
      <c r="E17" s="2"/>
      <c r="F17" s="2"/>
      <c r="G17" s="2">
        <v>88</v>
      </c>
      <c r="H17" s="2"/>
      <c r="I17" s="2">
        <f t="shared" si="0"/>
        <v>169</v>
      </c>
      <c r="J17" s="2">
        <v>15</v>
      </c>
    </row>
    <row r="18" spans="1:10" ht="12.75">
      <c r="A18" s="2" t="s">
        <v>58</v>
      </c>
      <c r="B18" s="2">
        <v>82</v>
      </c>
      <c r="C18" s="2"/>
      <c r="D18" s="2"/>
      <c r="E18" s="2">
        <v>82</v>
      </c>
      <c r="F18" s="2"/>
      <c r="G18" s="2"/>
      <c r="H18" s="2"/>
      <c r="I18" s="2">
        <f t="shared" si="0"/>
        <v>164</v>
      </c>
      <c r="J18" s="2">
        <v>16</v>
      </c>
    </row>
    <row r="19" spans="1:10" ht="12.75">
      <c r="A19" s="2" t="s">
        <v>257</v>
      </c>
      <c r="B19" s="2"/>
      <c r="C19" s="2"/>
      <c r="D19" s="2"/>
      <c r="E19" s="2"/>
      <c r="F19" s="2"/>
      <c r="G19" s="2">
        <v>96</v>
      </c>
      <c r="H19" s="2"/>
      <c r="I19" s="2">
        <f t="shared" si="0"/>
        <v>96</v>
      </c>
      <c r="J19" s="2">
        <v>17</v>
      </c>
    </row>
    <row r="20" spans="1:10" ht="12.75">
      <c r="A20" s="4" t="s">
        <v>155</v>
      </c>
      <c r="B20" s="4"/>
      <c r="C20" s="4"/>
      <c r="D20" s="4"/>
      <c r="E20" s="4"/>
      <c r="F20" s="4">
        <v>95</v>
      </c>
      <c r="G20" s="4"/>
      <c r="H20" s="4"/>
      <c r="I20" s="2">
        <f t="shared" si="0"/>
        <v>95</v>
      </c>
      <c r="J20" s="2">
        <v>18</v>
      </c>
    </row>
    <row r="21" spans="1:10" ht="12.75">
      <c r="A21" s="4" t="s">
        <v>65</v>
      </c>
      <c r="B21" s="4"/>
      <c r="C21" s="4">
        <v>93</v>
      </c>
      <c r="D21" s="4"/>
      <c r="E21" s="4"/>
      <c r="F21" s="4"/>
      <c r="G21" s="4"/>
      <c r="H21" s="4"/>
      <c r="I21" s="2">
        <f t="shared" si="0"/>
        <v>93</v>
      </c>
      <c r="J21" s="2">
        <v>19</v>
      </c>
    </row>
    <row r="22" spans="1:10" ht="12.75">
      <c r="A22" s="4" t="s">
        <v>63</v>
      </c>
      <c r="B22" s="4"/>
      <c r="C22" s="4">
        <v>92</v>
      </c>
      <c r="D22" s="4"/>
      <c r="E22" s="4"/>
      <c r="F22" s="4"/>
      <c r="G22" s="4"/>
      <c r="H22" s="4"/>
      <c r="I22" s="2">
        <f t="shared" si="0"/>
        <v>92</v>
      </c>
      <c r="J22" s="2">
        <v>20</v>
      </c>
    </row>
    <row r="23" spans="1:10" ht="12.75">
      <c r="A23" s="4" t="s">
        <v>61</v>
      </c>
      <c r="B23" s="4"/>
      <c r="C23" s="4">
        <v>91</v>
      </c>
      <c r="D23" s="4"/>
      <c r="E23" s="4"/>
      <c r="F23" s="4"/>
      <c r="G23" s="4"/>
      <c r="H23" s="4"/>
      <c r="I23" s="2">
        <f t="shared" si="0"/>
        <v>91</v>
      </c>
      <c r="J23" s="2">
        <v>21</v>
      </c>
    </row>
    <row r="24" spans="1:10" ht="12.75">
      <c r="A24" s="4" t="s">
        <v>60</v>
      </c>
      <c r="B24" s="4"/>
      <c r="C24" s="4">
        <v>89</v>
      </c>
      <c r="D24" s="4"/>
      <c r="E24" s="4"/>
      <c r="F24" s="4"/>
      <c r="G24" s="4"/>
      <c r="H24" s="4"/>
      <c r="I24" s="2">
        <f t="shared" si="0"/>
        <v>89</v>
      </c>
      <c r="J24" s="2">
        <v>22</v>
      </c>
    </row>
    <row r="25" spans="1:10" ht="12.75">
      <c r="A25" s="4" t="s">
        <v>62</v>
      </c>
      <c r="B25" s="4"/>
      <c r="C25" s="4">
        <v>85</v>
      </c>
      <c r="D25" s="4"/>
      <c r="E25" s="4"/>
      <c r="F25" s="4"/>
      <c r="G25" s="4"/>
      <c r="H25" s="4"/>
      <c r="I25" s="2">
        <f t="shared" si="0"/>
        <v>85</v>
      </c>
      <c r="J25" s="2">
        <v>23</v>
      </c>
    </row>
    <row r="26" spans="1:10" ht="12.75">
      <c r="A26" s="4" t="s">
        <v>14</v>
      </c>
      <c r="B26" s="4">
        <v>84</v>
      </c>
      <c r="C26" s="4"/>
      <c r="D26" s="4"/>
      <c r="E26" s="4"/>
      <c r="F26" s="4"/>
      <c r="G26" s="4"/>
      <c r="H26" s="4"/>
      <c r="I26" s="2">
        <f t="shared" si="0"/>
        <v>84</v>
      </c>
      <c r="J26" s="2">
        <v>24</v>
      </c>
    </row>
    <row r="27" spans="1:10" ht="12.75">
      <c r="A27" s="4" t="s">
        <v>223</v>
      </c>
      <c r="B27" s="4"/>
      <c r="C27" s="4"/>
      <c r="D27" s="4"/>
      <c r="E27" s="4"/>
      <c r="F27" s="4"/>
      <c r="G27" s="4">
        <v>84</v>
      </c>
      <c r="H27" s="4"/>
      <c r="I27" s="2">
        <f t="shared" si="0"/>
        <v>84</v>
      </c>
      <c r="J27" s="2">
        <v>25</v>
      </c>
    </row>
    <row r="28" spans="1:10" ht="12.75">
      <c r="A28" s="4" t="s">
        <v>10</v>
      </c>
      <c r="B28" s="4">
        <v>0</v>
      </c>
      <c r="C28" s="4"/>
      <c r="D28" s="4"/>
      <c r="E28" s="4">
        <v>82</v>
      </c>
      <c r="F28" s="4"/>
      <c r="G28" s="4"/>
      <c r="H28" s="4"/>
      <c r="I28" s="2">
        <f t="shared" si="0"/>
        <v>82</v>
      </c>
      <c r="J28" s="2">
        <v>26</v>
      </c>
    </row>
    <row r="29" spans="1:10" ht="12.75">
      <c r="A29" s="4" t="s">
        <v>154</v>
      </c>
      <c r="B29" s="4"/>
      <c r="C29" s="4"/>
      <c r="D29" s="4"/>
      <c r="E29" s="4"/>
      <c r="F29" s="4">
        <v>82</v>
      </c>
      <c r="G29" s="4"/>
      <c r="H29" s="4"/>
      <c r="I29" s="2">
        <f t="shared" si="0"/>
        <v>82</v>
      </c>
      <c r="J29" s="2">
        <v>27</v>
      </c>
    </row>
    <row r="30" spans="1:10" ht="12.75">
      <c r="A30" s="4" t="s">
        <v>224</v>
      </c>
      <c r="B30" s="4"/>
      <c r="C30" s="4"/>
      <c r="D30" s="4"/>
      <c r="E30" s="4"/>
      <c r="F30" s="4"/>
      <c r="G30" s="4">
        <v>81</v>
      </c>
      <c r="H30" s="4"/>
      <c r="I30" s="2">
        <f t="shared" si="0"/>
        <v>81</v>
      </c>
      <c r="J30" s="2">
        <v>28</v>
      </c>
    </row>
    <row r="31" spans="1:10" ht="12.75">
      <c r="A31" s="4" t="s">
        <v>187</v>
      </c>
      <c r="B31" s="4"/>
      <c r="C31" s="4"/>
      <c r="D31" s="4"/>
      <c r="E31" s="4"/>
      <c r="F31" s="4">
        <v>80</v>
      </c>
      <c r="G31" s="4"/>
      <c r="H31" s="4"/>
      <c r="I31" s="2">
        <f t="shared" si="0"/>
        <v>80</v>
      </c>
      <c r="J31" s="2">
        <v>29</v>
      </c>
    </row>
    <row r="32" spans="1:10" ht="12.75">
      <c r="A32" s="4" t="s">
        <v>59</v>
      </c>
      <c r="B32" s="4"/>
      <c r="C32" s="4">
        <v>41</v>
      </c>
      <c r="D32" s="4"/>
      <c r="E32" s="4"/>
      <c r="F32" s="4"/>
      <c r="G32" s="4"/>
      <c r="H32" s="4"/>
      <c r="I32" s="2">
        <f t="shared" si="0"/>
        <v>41</v>
      </c>
      <c r="J32" s="2">
        <v>30</v>
      </c>
    </row>
    <row r="33" spans="1:10" ht="12.75">
      <c r="A33" s="4" t="s">
        <v>16</v>
      </c>
      <c r="B33" s="4">
        <v>0</v>
      </c>
      <c r="C33" s="4"/>
      <c r="D33" s="4"/>
      <c r="E33" s="4"/>
      <c r="F33" s="4"/>
      <c r="G33" s="4"/>
      <c r="H33" s="4"/>
      <c r="I33" s="2">
        <f t="shared" si="0"/>
        <v>0</v>
      </c>
      <c r="J33" s="2">
        <v>31</v>
      </c>
    </row>
    <row r="34" spans="1:10" ht="12.75">
      <c r="A34" s="4"/>
      <c r="B34" s="4"/>
      <c r="C34" s="4"/>
      <c r="D34" s="4"/>
      <c r="E34" s="4"/>
      <c r="F34" s="4"/>
      <c r="G34" s="4"/>
      <c r="H34" s="4"/>
      <c r="I34" s="2">
        <f t="shared" si="0"/>
        <v>0</v>
      </c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2">
        <f t="shared" si="0"/>
        <v>0</v>
      </c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2">
        <f t="shared" si="0"/>
        <v>0</v>
      </c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2">
        <f t="shared" si="0"/>
        <v>0</v>
      </c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2">
        <f t="shared" si="0"/>
        <v>0</v>
      </c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2">
        <f aca="true" t="shared" si="1" ref="I39:I54">SUM(B39:G39)</f>
        <v>0</v>
      </c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2">
        <f t="shared" si="1"/>
        <v>0</v>
      </c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2">
        <f t="shared" si="1"/>
        <v>0</v>
      </c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2">
        <f t="shared" si="1"/>
        <v>0</v>
      </c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2">
        <f t="shared" si="1"/>
        <v>0</v>
      </c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2">
        <f t="shared" si="1"/>
        <v>0</v>
      </c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2">
        <f t="shared" si="1"/>
        <v>0</v>
      </c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2">
        <f t="shared" si="1"/>
        <v>0</v>
      </c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2">
        <f t="shared" si="1"/>
        <v>0</v>
      </c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2">
        <f t="shared" si="1"/>
        <v>0</v>
      </c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2">
        <f t="shared" si="1"/>
        <v>0</v>
      </c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2">
        <f t="shared" si="1"/>
        <v>0</v>
      </c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2">
        <f t="shared" si="1"/>
        <v>0</v>
      </c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2">
        <f t="shared" si="1"/>
        <v>0</v>
      </c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2">
        <f t="shared" si="1"/>
        <v>0</v>
      </c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2">
        <f t="shared" si="1"/>
        <v>0</v>
      </c>
      <c r="J54" s="4"/>
    </row>
  </sheetData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8">
      <selection activeCell="A41" sqref="A41:J41"/>
    </sheetView>
  </sheetViews>
  <sheetFormatPr defaultColWidth="9.140625" defaultRowHeight="12.75"/>
  <cols>
    <col min="1" max="1" width="16.140625" style="0" customWidth="1"/>
    <col min="2" max="8" width="7.7109375" style="0" customWidth="1"/>
    <col min="9" max="9" width="7.8515625" style="0" customWidth="1"/>
    <col min="10" max="10" width="8.8515625" style="0" customWidth="1"/>
  </cols>
  <sheetData>
    <row r="1" spans="1:10" ht="18">
      <c r="A1" s="16" t="s">
        <v>199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1" t="s">
        <v>1</v>
      </c>
      <c r="B2" s="1" t="s">
        <v>191</v>
      </c>
      <c r="C2" s="1" t="s">
        <v>192</v>
      </c>
      <c r="D2" s="1" t="s">
        <v>193</v>
      </c>
      <c r="E2" s="1" t="s">
        <v>194</v>
      </c>
      <c r="F2" s="1" t="s">
        <v>195</v>
      </c>
      <c r="G2" s="1" t="s">
        <v>196</v>
      </c>
      <c r="H2" s="1" t="s">
        <v>197</v>
      </c>
      <c r="I2" s="1" t="s">
        <v>198</v>
      </c>
      <c r="J2" s="1" t="s">
        <v>56</v>
      </c>
    </row>
    <row r="3" spans="1:10" ht="12.75">
      <c r="A3" s="6" t="s">
        <v>108</v>
      </c>
      <c r="B3" s="14">
        <v>4</v>
      </c>
      <c r="C3" s="14">
        <v>4</v>
      </c>
      <c r="D3" s="14">
        <v>4</v>
      </c>
      <c r="E3" s="14">
        <v>2</v>
      </c>
      <c r="F3" s="14">
        <v>4</v>
      </c>
      <c r="G3" s="14">
        <v>4</v>
      </c>
      <c r="H3" s="14">
        <v>3</v>
      </c>
      <c r="I3" s="13">
        <f aca="true" t="shared" si="0" ref="I3:I17">SUM(B3:H3)</f>
        <v>25</v>
      </c>
      <c r="J3" s="13">
        <v>1</v>
      </c>
    </row>
    <row r="4" spans="1:10" ht="12.75">
      <c r="A4" s="6" t="s">
        <v>102</v>
      </c>
      <c r="B4" s="14">
        <v>4</v>
      </c>
      <c r="C4" s="14">
        <v>4</v>
      </c>
      <c r="D4" s="14">
        <v>2</v>
      </c>
      <c r="E4" s="14">
        <v>3</v>
      </c>
      <c r="F4" s="14">
        <v>4</v>
      </c>
      <c r="G4" s="14">
        <v>3</v>
      </c>
      <c r="H4" s="14">
        <v>4</v>
      </c>
      <c r="I4" s="13">
        <f t="shared" si="0"/>
        <v>24</v>
      </c>
      <c r="J4" s="13">
        <v>2</v>
      </c>
    </row>
    <row r="5" spans="1:10" ht="12.75">
      <c r="A5" s="6" t="s">
        <v>188</v>
      </c>
      <c r="B5" s="14">
        <v>4</v>
      </c>
      <c r="C5" s="14">
        <v>4</v>
      </c>
      <c r="D5" s="14">
        <v>4</v>
      </c>
      <c r="E5" s="14">
        <v>4</v>
      </c>
      <c r="F5" s="14">
        <v>0</v>
      </c>
      <c r="G5" s="14">
        <v>4</v>
      </c>
      <c r="H5" s="14">
        <v>4</v>
      </c>
      <c r="I5" s="13">
        <f t="shared" si="0"/>
        <v>24</v>
      </c>
      <c r="J5" s="13">
        <v>2</v>
      </c>
    </row>
    <row r="6" spans="1:10" ht="12.75">
      <c r="A6" s="6" t="s">
        <v>101</v>
      </c>
      <c r="B6" s="14">
        <v>4</v>
      </c>
      <c r="C6" s="14">
        <v>4</v>
      </c>
      <c r="D6" s="14">
        <v>4</v>
      </c>
      <c r="E6" s="14">
        <v>4</v>
      </c>
      <c r="F6" s="14">
        <v>4</v>
      </c>
      <c r="G6" s="14">
        <v>2</v>
      </c>
      <c r="H6" s="14">
        <v>2</v>
      </c>
      <c r="I6" s="13">
        <f t="shared" si="0"/>
        <v>24</v>
      </c>
      <c r="J6" s="13">
        <v>2</v>
      </c>
    </row>
    <row r="7" spans="1:10" ht="12.75">
      <c r="A7" s="6" t="s">
        <v>105</v>
      </c>
      <c r="B7" s="14">
        <v>3</v>
      </c>
      <c r="C7" s="14">
        <v>2</v>
      </c>
      <c r="D7" s="14">
        <v>3</v>
      </c>
      <c r="E7" s="14">
        <v>4</v>
      </c>
      <c r="F7" s="14">
        <v>3</v>
      </c>
      <c r="G7" s="14">
        <v>4</v>
      </c>
      <c r="H7" s="14">
        <v>0</v>
      </c>
      <c r="I7" s="13">
        <f t="shared" si="0"/>
        <v>19</v>
      </c>
      <c r="J7" s="13">
        <v>5</v>
      </c>
    </row>
    <row r="8" spans="1:10" ht="12.75">
      <c r="A8" s="6" t="s">
        <v>103</v>
      </c>
      <c r="B8" s="14">
        <v>2</v>
      </c>
      <c r="C8" s="14">
        <v>3</v>
      </c>
      <c r="D8" s="14">
        <v>3</v>
      </c>
      <c r="E8" s="14">
        <v>3</v>
      </c>
      <c r="F8" s="14">
        <v>0</v>
      </c>
      <c r="G8" s="14">
        <v>2</v>
      </c>
      <c r="H8" s="14">
        <v>4</v>
      </c>
      <c r="I8" s="13">
        <f t="shared" si="0"/>
        <v>17</v>
      </c>
      <c r="J8" s="13">
        <v>6</v>
      </c>
    </row>
    <row r="9" spans="1:10" ht="12.75">
      <c r="A9" s="6" t="s">
        <v>110</v>
      </c>
      <c r="B9" s="14">
        <v>3</v>
      </c>
      <c r="C9" s="14">
        <v>0</v>
      </c>
      <c r="D9" s="14">
        <v>3</v>
      </c>
      <c r="E9" s="14">
        <v>0</v>
      </c>
      <c r="F9" s="14">
        <v>3</v>
      </c>
      <c r="G9" s="14">
        <v>3</v>
      </c>
      <c r="H9" s="14">
        <v>4</v>
      </c>
      <c r="I9" s="13">
        <f t="shared" si="0"/>
        <v>16</v>
      </c>
      <c r="J9" s="13">
        <v>7</v>
      </c>
    </row>
    <row r="10" spans="1:10" ht="12.75">
      <c r="A10" s="6" t="s">
        <v>104</v>
      </c>
      <c r="B10" s="14">
        <v>1</v>
      </c>
      <c r="C10" s="14">
        <v>2</v>
      </c>
      <c r="D10" s="14">
        <v>3</v>
      </c>
      <c r="E10" s="14">
        <v>2</v>
      </c>
      <c r="F10" s="14">
        <v>2</v>
      </c>
      <c r="G10" s="14">
        <v>2</v>
      </c>
      <c r="H10" s="14">
        <v>3</v>
      </c>
      <c r="I10" s="13">
        <f t="shared" si="0"/>
        <v>15</v>
      </c>
      <c r="J10" s="13">
        <v>8</v>
      </c>
    </row>
    <row r="11" spans="1:10" ht="12.75">
      <c r="A11" s="6" t="s">
        <v>109</v>
      </c>
      <c r="B11" s="14">
        <v>2</v>
      </c>
      <c r="C11" s="14">
        <v>3</v>
      </c>
      <c r="D11" s="14">
        <v>1</v>
      </c>
      <c r="E11" s="14">
        <v>3</v>
      </c>
      <c r="F11" s="14">
        <v>0</v>
      </c>
      <c r="G11" s="14">
        <v>3</v>
      </c>
      <c r="H11" s="14">
        <v>2</v>
      </c>
      <c r="I11" s="13">
        <f t="shared" si="0"/>
        <v>14</v>
      </c>
      <c r="J11" s="13">
        <v>9</v>
      </c>
    </row>
    <row r="12" spans="1:10" ht="12.75">
      <c r="A12" s="6" t="s">
        <v>12</v>
      </c>
      <c r="B12" s="14">
        <v>3</v>
      </c>
      <c r="C12" s="14">
        <v>3</v>
      </c>
      <c r="D12" s="14">
        <v>2</v>
      </c>
      <c r="E12" s="14">
        <v>1</v>
      </c>
      <c r="F12" s="14">
        <v>0</v>
      </c>
      <c r="G12" s="14">
        <v>4</v>
      </c>
      <c r="H12" s="14">
        <v>0</v>
      </c>
      <c r="I12" s="13">
        <f t="shared" si="0"/>
        <v>13</v>
      </c>
      <c r="J12" s="13">
        <v>10</v>
      </c>
    </row>
    <row r="13" spans="1:10" ht="12.75">
      <c r="A13" s="12" t="s">
        <v>189</v>
      </c>
      <c r="B13" s="14">
        <v>0</v>
      </c>
      <c r="C13" s="14">
        <v>3</v>
      </c>
      <c r="D13" s="14">
        <v>2</v>
      </c>
      <c r="E13" s="14">
        <v>0</v>
      </c>
      <c r="F13" s="14">
        <v>3</v>
      </c>
      <c r="G13" s="14">
        <v>2</v>
      </c>
      <c r="H13" s="14">
        <v>2</v>
      </c>
      <c r="I13" s="13">
        <f t="shared" si="0"/>
        <v>12</v>
      </c>
      <c r="J13" s="13">
        <v>11</v>
      </c>
    </row>
    <row r="14" spans="1:10" ht="12.75">
      <c r="A14" s="6" t="s">
        <v>100</v>
      </c>
      <c r="B14" s="14">
        <v>2</v>
      </c>
      <c r="C14" s="14">
        <v>2</v>
      </c>
      <c r="D14" s="14">
        <v>1</v>
      </c>
      <c r="E14" s="14">
        <v>0</v>
      </c>
      <c r="F14" s="14">
        <v>2</v>
      </c>
      <c r="G14" s="14">
        <v>3</v>
      </c>
      <c r="H14" s="14">
        <v>1</v>
      </c>
      <c r="I14" s="13">
        <f t="shared" si="0"/>
        <v>11</v>
      </c>
      <c r="J14" s="13">
        <v>12</v>
      </c>
    </row>
    <row r="15" spans="1:10" ht="12.75">
      <c r="A15" s="6" t="s">
        <v>106</v>
      </c>
      <c r="B15" s="14">
        <v>0</v>
      </c>
      <c r="C15" s="14">
        <v>0</v>
      </c>
      <c r="D15" s="14">
        <v>4</v>
      </c>
      <c r="E15" s="14">
        <v>4</v>
      </c>
      <c r="F15" s="14">
        <v>0</v>
      </c>
      <c r="G15" s="14">
        <v>0</v>
      </c>
      <c r="H15" s="14">
        <v>3</v>
      </c>
      <c r="I15" s="13">
        <f t="shared" si="0"/>
        <v>11</v>
      </c>
      <c r="J15" s="13">
        <v>12</v>
      </c>
    </row>
    <row r="16" spans="1:10" ht="12.75">
      <c r="A16" s="11" t="s">
        <v>11</v>
      </c>
      <c r="B16" s="14">
        <v>3</v>
      </c>
      <c r="C16" s="14">
        <v>1</v>
      </c>
      <c r="D16" s="14">
        <v>2</v>
      </c>
      <c r="E16" s="14">
        <v>2</v>
      </c>
      <c r="F16" s="14">
        <v>0</v>
      </c>
      <c r="G16" s="14">
        <v>0</v>
      </c>
      <c r="H16" s="14">
        <v>1</v>
      </c>
      <c r="I16" s="13">
        <f t="shared" si="0"/>
        <v>9</v>
      </c>
      <c r="J16" s="13">
        <v>14</v>
      </c>
    </row>
    <row r="17" spans="1:10" ht="12.75">
      <c r="A17" s="6" t="s">
        <v>190</v>
      </c>
      <c r="B17" s="14">
        <v>1</v>
      </c>
      <c r="C17" s="14">
        <v>0</v>
      </c>
      <c r="D17" s="14">
        <v>0</v>
      </c>
      <c r="E17" s="14">
        <v>3</v>
      </c>
      <c r="F17" s="14">
        <v>0</v>
      </c>
      <c r="G17" s="14">
        <v>1</v>
      </c>
      <c r="H17" s="14">
        <v>3</v>
      </c>
      <c r="I17" s="13">
        <f t="shared" si="0"/>
        <v>8</v>
      </c>
      <c r="J17" s="13">
        <v>15</v>
      </c>
    </row>
    <row r="18" spans="1:10" ht="12.75">
      <c r="A18" s="26"/>
      <c r="B18" s="27"/>
      <c r="C18" s="27"/>
      <c r="D18" s="27"/>
      <c r="E18" s="27"/>
      <c r="F18" s="27"/>
      <c r="G18" s="27"/>
      <c r="H18" s="27"/>
      <c r="I18" s="27"/>
      <c r="J18" s="27"/>
    </row>
    <row r="19" spans="1:10" s="15" customFormat="1" ht="12.75">
      <c r="A19" s="24" t="s">
        <v>219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2.75">
      <c r="A20" s="24" t="s">
        <v>200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2.75">
      <c r="A21" s="24" t="s">
        <v>201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2.75">
      <c r="A22" s="24" t="s">
        <v>202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2.75">
      <c r="A23" s="24" t="s">
        <v>203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2.75">
      <c r="A24" s="24" t="s">
        <v>204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2.75">
      <c r="A25" s="24" t="s">
        <v>209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2.75">
      <c r="A26" s="24" t="s">
        <v>205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2.75">
      <c r="A27" s="24" t="s">
        <v>206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2.75">
      <c r="A28" s="24" t="s">
        <v>207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2.75">
      <c r="A29" s="24" t="s">
        <v>208</v>
      </c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24" t="s">
        <v>220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2.75">
      <c r="A31" s="24" t="s">
        <v>210</v>
      </c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2.75">
      <c r="A32" s="24" t="s">
        <v>212</v>
      </c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2.75">
      <c r="A33" s="24" t="s">
        <v>211</v>
      </c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.75">
      <c r="A34" s="24" t="s">
        <v>213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2.75">
      <c r="A35" s="24" t="s">
        <v>214</v>
      </c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2.75">
      <c r="A36" s="24" t="s">
        <v>216</v>
      </c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2.75">
      <c r="A37" s="24" t="s">
        <v>217</v>
      </c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2.75">
      <c r="A38" s="24" t="s">
        <v>218</v>
      </c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2.75">
      <c r="A39" s="24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2.75">
      <c r="A40" s="24" t="s">
        <v>215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2.75">
      <c r="A41" s="24" t="s">
        <v>221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2.75">
      <c r="A42" s="24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2.75">
      <c r="A43" s="24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2.75">
      <c r="A44" s="24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2.75">
      <c r="A45" s="24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2.75">
      <c r="A46" s="24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2.75">
      <c r="A47" s="24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2.75">
      <c r="A48" s="24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2.75">
      <c r="A49" s="24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2.75">
      <c r="A50" s="24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2.75">
      <c r="A51" s="24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2.75">
      <c r="A52" s="24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2.75">
      <c r="A53" s="24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2.75">
      <c r="A54" s="24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2.75">
      <c r="A55" s="24"/>
      <c r="B55" s="25"/>
      <c r="C55" s="25"/>
      <c r="D55" s="25"/>
      <c r="E55" s="25"/>
      <c r="F55" s="25"/>
      <c r="G55" s="25"/>
      <c r="H55" s="25"/>
      <c r="I55" s="25"/>
      <c r="J55" s="25"/>
    </row>
  </sheetData>
  <mergeCells count="39">
    <mergeCell ref="A1:J1"/>
    <mergeCell ref="A18:J18"/>
    <mergeCell ref="A19:J19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53:J53"/>
    <mergeCell ref="A54:J54"/>
    <mergeCell ref="A55:J55"/>
    <mergeCell ref="A49:J49"/>
    <mergeCell ref="A50:J50"/>
    <mergeCell ref="A51:J51"/>
    <mergeCell ref="A52:J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Shellim</cp:lastModifiedBy>
  <cp:lastPrinted>2010-10-03T16:11:26Z</cp:lastPrinted>
  <dcterms:created xsi:type="dcterms:W3CDTF">1996-10-14T23:33:28Z</dcterms:created>
  <dcterms:modified xsi:type="dcterms:W3CDTF">2010-10-04T17:45:52Z</dcterms:modified>
  <cp:category/>
  <cp:version/>
  <cp:contentType/>
  <cp:contentStatus/>
</cp:coreProperties>
</file>